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hidePivotFieldList="1" autoCompressPictures="0"/>
  <bookViews>
    <workbookView xWindow="8865" yWindow="0" windowWidth="25605" windowHeight="15525" tabRatio="576" firstSheet="2" activeTab="2"/>
  </bookViews>
  <sheets>
    <sheet name="Lookup tables" sheetId="1" r:id="rId1"/>
    <sheet name="Goal seeking" sheetId="2" r:id="rId2"/>
    <sheet name="Data 1" sheetId="11" r:id="rId3"/>
    <sheet name="Pivot table 1A" sheetId="8" r:id="rId4"/>
    <sheet name="Pivot table 1B" sheetId="6" r:id="rId5"/>
    <sheet name="Pivot table 1C" sheetId="7" r:id="rId6"/>
    <sheet name="Data 2" sheetId="10" r:id="rId7"/>
    <sheet name="Pivot table 2A" sheetId="13" r:id="rId8"/>
    <sheet name="Pivot table 2B" sheetId="9" r:id="rId9"/>
  </sheets>
  <definedNames>
    <definedName name="_xlnm._FilterDatabase" localSheetId="2" hidden="1">'Data 1'!$A$2:$F$31</definedName>
    <definedName name="_xlnm._FilterDatabase" localSheetId="6" hidden="1">'Data 2'!$A$1:$O$47</definedName>
    <definedName name="_xlnm.Criteria" localSheetId="2">'Data 1'!$H$1:$J$2</definedName>
    <definedName name="_xlnm.Criteria" localSheetId="6">'Data 2'!#REF!</definedName>
    <definedName name="solver_eng" localSheetId="1" hidden="1">1</definedName>
    <definedName name="solver_eng" localSheetId="0" hidden="1">1</definedName>
    <definedName name="solver_lin" localSheetId="1" hidden="1">2</definedName>
    <definedName name="solver_lin" localSheetId="0" hidden="1">2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'Goal seeking'!$D$10</definedName>
    <definedName name="solver_opt" localSheetId="0" hidden="1">'Lookup tables'!$A$2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2</definedName>
    <definedName name="solver_ver" localSheetId="0" hidden="1">2</definedName>
  </definedNames>
  <calcPr calcId="162913" iterate="1" iterateCount="10000" concurrentCalc="0"/>
  <pivotCaches>
    <pivotCache cacheId="0" r:id="rId10"/>
    <pivotCache cacheId="1" r:id="rId11"/>
    <pivotCache cacheId="2" r:id="rId1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0" l="1"/>
  <c r="B40" i="10"/>
  <c r="F39" i="10"/>
  <c r="B39" i="10"/>
  <c r="F38" i="10"/>
  <c r="B38" i="10"/>
  <c r="F37" i="10"/>
  <c r="B37" i="10"/>
  <c r="F36" i="10"/>
  <c r="B36" i="10"/>
  <c r="F35" i="10"/>
  <c r="B35" i="10"/>
  <c r="F34" i="10"/>
  <c r="B34" i="10"/>
  <c r="F33" i="10"/>
  <c r="B33" i="10"/>
  <c r="F32" i="10"/>
  <c r="B32" i="10"/>
  <c r="F31" i="10"/>
  <c r="B31" i="10"/>
  <c r="F30" i="10"/>
  <c r="B30" i="10"/>
  <c r="F29" i="10"/>
  <c r="B29" i="10"/>
  <c r="F28" i="10"/>
  <c r="B28" i="10"/>
  <c r="F27" i="10"/>
  <c r="B27" i="10"/>
  <c r="F26" i="10"/>
  <c r="B26" i="10"/>
  <c r="F25" i="10"/>
  <c r="B25" i="10"/>
  <c r="F24" i="10"/>
  <c r="B24" i="10"/>
  <c r="F23" i="10"/>
  <c r="B23" i="10"/>
  <c r="F22" i="10"/>
  <c r="B22" i="10"/>
  <c r="F21" i="10"/>
  <c r="B21" i="10"/>
  <c r="F20" i="10"/>
  <c r="B20" i="10"/>
  <c r="F19" i="10"/>
  <c r="B19" i="10"/>
  <c r="F18" i="10"/>
  <c r="B18" i="10"/>
  <c r="F17" i="10"/>
  <c r="B17" i="10"/>
  <c r="F16" i="10"/>
  <c r="B16" i="10"/>
  <c r="F15" i="10"/>
  <c r="B15" i="10"/>
  <c r="F14" i="10"/>
  <c r="B14" i="10"/>
  <c r="F13" i="10"/>
  <c r="B13" i="10"/>
  <c r="F12" i="10"/>
  <c r="B12" i="10"/>
  <c r="F11" i="10"/>
  <c r="B11" i="10"/>
  <c r="F10" i="10"/>
  <c r="B10" i="10"/>
  <c r="F9" i="10"/>
  <c r="B9" i="10"/>
  <c r="F8" i="10"/>
  <c r="B8" i="10"/>
  <c r="F7" i="10"/>
  <c r="B7" i="10"/>
  <c r="F6" i="10"/>
  <c r="B6" i="10"/>
  <c r="F5" i="10"/>
  <c r="B5" i="10"/>
  <c r="F4" i="10"/>
  <c r="B4" i="10"/>
  <c r="B6" i="2"/>
  <c r="E6" i="2"/>
  <c r="H6" i="2"/>
  <c r="B16" i="2"/>
  <c r="B18" i="2"/>
  <c r="F4" i="1"/>
  <c r="H4" i="1"/>
  <c r="F5" i="1"/>
  <c r="H5" i="1"/>
  <c r="F6" i="1"/>
  <c r="H6" i="1"/>
  <c r="F7" i="1"/>
  <c r="H7" i="1"/>
  <c r="B8" i="1"/>
  <c r="C8" i="1"/>
  <c r="D8" i="1"/>
  <c r="E8" i="1"/>
  <c r="F8" i="1"/>
  <c r="H8" i="1"/>
  <c r="F3" i="1"/>
  <c r="H3" i="1"/>
  <c r="G4" i="1"/>
  <c r="G5" i="1"/>
  <c r="G6" i="1"/>
  <c r="G7" i="1"/>
  <c r="G8" i="1"/>
  <c r="G3" i="1"/>
</calcChain>
</file>

<file path=xl/sharedStrings.xml><?xml version="1.0" encoding="utf-8"?>
<sst xmlns="http://schemas.openxmlformats.org/spreadsheetml/2006/main" count="409" uniqueCount="138">
  <si>
    <t>Subject</t>
  </si>
  <si>
    <t>Maths</t>
  </si>
  <si>
    <t>Science</t>
  </si>
  <si>
    <t>Visual Arts</t>
  </si>
  <si>
    <t>Modern History</t>
  </si>
  <si>
    <t>Software Development</t>
  </si>
  <si>
    <t>11 Half yearly</t>
  </si>
  <si>
    <t>11 Yearly</t>
  </si>
  <si>
    <t>12 Half Yearly</t>
  </si>
  <si>
    <t xml:space="preserve">Lookup table </t>
  </si>
  <si>
    <t>Cut off</t>
  </si>
  <si>
    <t>Final mark</t>
  </si>
  <si>
    <t>Average mark</t>
  </si>
  <si>
    <t>12 Yearly</t>
  </si>
  <si>
    <t>A</t>
  </si>
  <si>
    <t>B</t>
  </si>
  <si>
    <t>F</t>
  </si>
  <si>
    <t>E</t>
  </si>
  <si>
    <t>D</t>
  </si>
  <si>
    <t>C</t>
  </si>
  <si>
    <t>Final Band
 (using LOOKUP)</t>
  </si>
  <si>
    <t>Final Band
 (using VLOOKUP)</t>
  </si>
  <si>
    <t>Letter grade</t>
  </si>
  <si>
    <t>Numerical
 band</t>
  </si>
  <si>
    <t>if payments due at beginning
of period,  final balance $0</t>
  </si>
  <si>
    <t>&lt;Formula cell</t>
  </si>
  <si>
    <t>Monthly payment required</t>
  </si>
  <si>
    <t>Monthly payment required
if payments due at end of 
period, final balance $0</t>
  </si>
  <si>
    <t>Loan amount</t>
  </si>
  <si>
    <t>Number months</t>
  </si>
  <si>
    <t>Annual interest rate</t>
  </si>
  <si>
    <t>PMT, one of the financial functions,
 calculates the payment for a loan 
based on constant payments 
and a constant interest rate.</t>
  </si>
  <si>
    <t>Loan repayments</t>
  </si>
  <si>
    <t>change the Profit</t>
  </si>
  <si>
    <t>Profit</t>
  </si>
  <si>
    <t>Desired answer</t>
  </si>
  <si>
    <t>Price each item</t>
  </si>
  <si>
    <t>Value to change</t>
  </si>
  <si>
    <t>Projected sales</t>
  </si>
  <si>
    <t>Items sold</t>
  </si>
  <si>
    <t>Fixed value</t>
  </si>
  <si>
    <r>
      <rPr>
        <b/>
        <sz val="12"/>
        <color theme="1"/>
        <rFont val="Calibri"/>
        <family val="2"/>
        <scheme val="minor"/>
      </rPr>
      <t>Multiplication</t>
    </r>
    <r>
      <rPr>
        <sz val="12"/>
        <color theme="1"/>
        <rFont val="Calibri"/>
        <family val="2"/>
        <scheme val="minor"/>
      </rPr>
      <t xml:space="preserve"> </t>
    </r>
  </si>
  <si>
    <t>change either G5 or G6</t>
  </si>
  <si>
    <t>Free time</t>
  </si>
  <si>
    <t>Computing</t>
  </si>
  <si>
    <t>History</t>
  </si>
  <si>
    <t>English</t>
  </si>
  <si>
    <t>German</t>
  </si>
  <si>
    <t>Sa</t>
  </si>
  <si>
    <t>Th</t>
  </si>
  <si>
    <t>W</t>
  </si>
  <si>
    <t>Tu</t>
  </si>
  <si>
    <t>M</t>
  </si>
  <si>
    <t>Study Timetable</t>
  </si>
  <si>
    <t>Assignment</t>
  </si>
  <si>
    <t>Major Project</t>
  </si>
  <si>
    <t>Study</t>
  </si>
  <si>
    <t>No</t>
  </si>
  <si>
    <t>Yes</t>
  </si>
  <si>
    <t>Drop down lists</t>
  </si>
  <si>
    <t>Completed</t>
  </si>
  <si>
    <t>Type</t>
  </si>
  <si>
    <t>Elapsed Time</t>
  </si>
  <si>
    <t>Finish Time</t>
  </si>
  <si>
    <t>Start Time</t>
  </si>
  <si>
    <t>Date</t>
  </si>
  <si>
    <t>Study record</t>
  </si>
  <si>
    <t>Lookup tables</t>
  </si>
  <si>
    <t>Goal seeking</t>
  </si>
  <si>
    <t>Pivot tables</t>
  </si>
  <si>
    <t>Episode</t>
  </si>
  <si>
    <t>Earnings</t>
  </si>
  <si>
    <t>Steven</t>
  </si>
  <si>
    <t>Curtis</t>
  </si>
  <si>
    <t>Henrietta</t>
  </si>
  <si>
    <t>Blair</t>
  </si>
  <si>
    <t>Esther</t>
  </si>
  <si>
    <t>Matt</t>
  </si>
  <si>
    <t>Tucker</t>
  </si>
  <si>
    <t>Marta</t>
  </si>
  <si>
    <t>Shelton</t>
  </si>
  <si>
    <t>Irene</t>
  </si>
  <si>
    <t>Henderson</t>
  </si>
  <si>
    <t>Cary</t>
  </si>
  <si>
    <t>Rowe</t>
  </si>
  <si>
    <t>Freddie</t>
  </si>
  <si>
    <t>Pena</t>
  </si>
  <si>
    <t>Harry</t>
  </si>
  <si>
    <t>Austin</t>
  </si>
  <si>
    <t>Aaron</t>
  </si>
  <si>
    <t>Luna</t>
  </si>
  <si>
    <t>Robyn</t>
  </si>
  <si>
    <t>Sally</t>
  </si>
  <si>
    <t>Conner</t>
  </si>
  <si>
    <t>Gilberto</t>
  </si>
  <si>
    <t>Thompson</t>
  </si>
  <si>
    <t>Ryan</t>
  </si>
  <si>
    <t>Role</t>
  </si>
  <si>
    <t>Surname</t>
  </si>
  <si>
    <t>First name</t>
  </si>
  <si>
    <t>Anderson</t>
  </si>
  <si>
    <t>Fiona</t>
  </si>
  <si>
    <t>Cunningham</t>
  </si>
  <si>
    <t>Kate</t>
  </si>
  <si>
    <t>Harper</t>
  </si>
  <si>
    <t>Tara</t>
  </si>
  <si>
    <t>Riley</t>
  </si>
  <si>
    <t>Abigail</t>
  </si>
  <si>
    <t>Sawyer</t>
  </si>
  <si>
    <t>Robinson</t>
  </si>
  <si>
    <t>Deanna</t>
  </si>
  <si>
    <t>Murphy</t>
  </si>
  <si>
    <t>Lana</t>
  </si>
  <si>
    <t>Wright</t>
  </si>
  <si>
    <t>Jack</t>
  </si>
  <si>
    <t>Scott</t>
  </si>
  <si>
    <t>David</t>
  </si>
  <si>
    <t>Lo</t>
  </si>
  <si>
    <t>Esposito</t>
  </si>
  <si>
    <t>Tang</t>
  </si>
  <si>
    <t>Felicity</t>
  </si>
  <si>
    <t>Roland</t>
  </si>
  <si>
    <t>Petrici</t>
  </si>
  <si>
    <t>Kim</t>
  </si>
  <si>
    <t>Lee</t>
  </si>
  <si>
    <t>Sum of Earnings</t>
  </si>
  <si>
    <t>Column Labels</t>
  </si>
  <si>
    <t>Row Labels</t>
  </si>
  <si>
    <t>Grand Total</t>
  </si>
  <si>
    <t>Count of Role</t>
  </si>
  <si>
    <t>Actors</t>
  </si>
  <si>
    <t>Values</t>
  </si>
  <si>
    <t>Count of Episode</t>
  </si>
  <si>
    <t>Pivot table: Actors and episode earnings</t>
  </si>
  <si>
    <t>Pivot table: Actors and episodes</t>
  </si>
  <si>
    <t>Day</t>
  </si>
  <si>
    <t>Count of Type2</t>
  </si>
  <si>
    <t>Count of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</si>
</sst>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[$-409]h:mm:ss\ AM/PM;@"/>
    <numFmt numFmtId="166" formatCode="[$-F800]dddd\,\ mmmm\ dd\,\ yyyy"/>
    <numFmt numFmtId="167" formatCode="d/mm/yy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3" xfId="0" applyFont="1" applyFill="1" applyBorder="1"/>
    <xf numFmtId="0" fontId="0" fillId="0" borderId="0" xfId="0" applyBorder="1" applyAlignment="1">
      <alignment horizontal="center"/>
    </xf>
    <xf numFmtId="0" fontId="1" fillId="0" borderId="11" xfId="0" applyFont="1" applyBorder="1"/>
    <xf numFmtId="0" fontId="1" fillId="2" borderId="10" xfId="0" applyFont="1" applyFill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0" borderId="0" xfId="0" applyFont="1"/>
    <xf numFmtId="164" fontId="0" fillId="3" borderId="1" xfId="0" applyNumberFormat="1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0" fontId="0" fillId="2" borderId="0" xfId="0" applyFill="1" applyAlignment="1">
      <alignment wrapText="1"/>
    </xf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0" fillId="0" borderId="7" xfId="0" applyFill="1" applyBorder="1" applyAlignment="1">
      <alignment horizontal="center"/>
    </xf>
    <xf numFmtId="0" fontId="0" fillId="0" borderId="6" xfId="0" applyFill="1" applyBorder="1"/>
    <xf numFmtId="46" fontId="0" fillId="0" borderId="6" xfId="0" applyNumberFormat="1" applyFill="1" applyBorder="1"/>
    <xf numFmtId="0" fontId="0" fillId="0" borderId="9" xfId="0" applyFill="1" applyBorder="1" applyAlignment="1">
      <alignment horizontal="center"/>
    </xf>
    <xf numFmtId="0" fontId="0" fillId="0" borderId="0" xfId="0" applyFill="1" applyBorder="1"/>
    <xf numFmtId="46" fontId="0" fillId="0" borderId="0" xfId="0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0" fillId="6" borderId="1" xfId="0" applyFill="1" applyBorder="1"/>
    <xf numFmtId="0" fontId="1" fillId="6" borderId="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6" xfId="0" applyFont="1" applyFill="1" applyBorder="1" applyAlignment="1" applyProtection="1">
      <alignment horizontal="center"/>
      <protection hidden="1"/>
    </xf>
    <xf numFmtId="0" fontId="1" fillId="6" borderId="5" xfId="0" applyFont="1" applyFill="1" applyBorder="1" applyAlignment="1">
      <alignment horizontal="center"/>
    </xf>
    <xf numFmtId="0" fontId="1" fillId="2" borderId="4" xfId="0" applyFont="1" applyFill="1" applyBorder="1"/>
    <xf numFmtId="0" fontId="0" fillId="6" borderId="11" xfId="0" applyFill="1" applyBorder="1" applyProtection="1">
      <protection hidden="1"/>
    </xf>
    <xf numFmtId="0" fontId="0" fillId="6" borderId="10" xfId="0" applyFill="1" applyBorder="1" applyProtection="1">
      <protection hidden="1"/>
    </xf>
    <xf numFmtId="0" fontId="0" fillId="6" borderId="0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12" xfId="0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0" fillId="5" borderId="0" xfId="0" applyFill="1" applyBorder="1"/>
    <xf numFmtId="0" fontId="1" fillId="5" borderId="0" xfId="0" applyFont="1" applyFill="1" applyBorder="1"/>
    <xf numFmtId="0" fontId="3" fillId="5" borderId="0" xfId="0" applyFont="1" applyFill="1"/>
    <xf numFmtId="0" fontId="3" fillId="5" borderId="0" xfId="0" applyFont="1" applyFill="1" applyBorder="1"/>
    <xf numFmtId="0" fontId="0" fillId="0" borderId="0" xfId="0" applyFill="1"/>
    <xf numFmtId="0" fontId="1" fillId="2" borderId="7" xfId="0" applyFont="1" applyFill="1" applyBorder="1" applyAlignment="1">
      <alignment horizontal="center"/>
    </xf>
    <xf numFmtId="0" fontId="0" fillId="0" borderId="0" xfId="0" applyFill="1" applyAlignment="1" applyProtection="1">
      <alignment horizontal="left"/>
    </xf>
    <xf numFmtId="164" fontId="0" fillId="0" borderId="0" xfId="0" applyNumberFormat="1" applyFill="1" applyAlignment="1" applyProtection="1">
      <alignment horizontal="center"/>
    </xf>
    <xf numFmtId="164" fontId="0" fillId="0" borderId="0" xfId="0" applyNumberFormat="1"/>
    <xf numFmtId="0" fontId="0" fillId="0" borderId="0" xfId="0" applyFill="1" applyProtection="1"/>
    <xf numFmtId="0" fontId="0" fillId="0" borderId="0" xfId="0" pivotButton="1"/>
    <xf numFmtId="0" fontId="0" fillId="0" borderId="0" xfId="0" applyNumberFormat="1"/>
    <xf numFmtId="0" fontId="0" fillId="5" borderId="0" xfId="0" applyFill="1" applyAlignment="1">
      <alignment horizontal="left"/>
    </xf>
    <xf numFmtId="164" fontId="0" fillId="5" borderId="0" xfId="0" applyNumberFormat="1" applyFill="1"/>
    <xf numFmtId="167" fontId="0" fillId="0" borderId="8" xfId="0" applyNumberFormat="1" applyFill="1" applyBorder="1"/>
    <xf numFmtId="167" fontId="0" fillId="0" borderId="5" xfId="0" applyNumberFormat="1" applyFill="1" applyBorder="1"/>
    <xf numFmtId="0" fontId="1" fillId="6" borderId="0" xfId="0" applyFont="1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166" fontId="0" fillId="0" borderId="6" xfId="0" applyNumberFormat="1" applyFill="1" applyBorder="1"/>
    <xf numFmtId="0" fontId="1" fillId="2" borderId="9" xfId="0" applyFont="1" applyFill="1" applyBorder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8" borderId="12" xfId="0" applyFill="1" applyBorder="1"/>
    <xf numFmtId="0" fontId="0" fillId="8" borderId="11" xfId="0" applyFill="1" applyBorder="1"/>
    <xf numFmtId="0" fontId="0" fillId="7" borderId="11" xfId="0" applyNumberFormat="1" applyFill="1" applyBorder="1" applyAlignment="1">
      <alignment horizontal="center"/>
    </xf>
    <xf numFmtId="0" fontId="1" fillId="9" borderId="0" xfId="0" applyFont="1" applyFill="1" applyAlignment="1">
      <alignment horizontal="left"/>
    </xf>
    <xf numFmtId="164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0" fillId="9" borderId="0" xfId="0" applyFill="1"/>
    <xf numFmtId="0" fontId="1" fillId="6" borderId="5" xfId="0" applyFont="1" applyFill="1" applyBorder="1" applyProtection="1">
      <protection hidden="1"/>
    </xf>
    <xf numFmtId="165" fontId="0" fillId="0" borderId="6" xfId="0" applyNumberForma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6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vot%20tables%20and%20Advanced%20filtering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ww.digitaltechnologieshub.edu.au/docs/default-source/getting-started-years-9-10/a-spreadsheet's-secret-weapon/ACTDIP0307_1Study%20data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vot-tables-and-advanced-filtering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479.662583680554" createdVersion="4" refreshedVersion="4" minRefreshableVersion="3" recordCount="29">
  <cacheSource type="worksheet">
    <worksheetSource ref="A2:E31" sheet="Data 1" r:id="rId2"/>
  </cacheSource>
  <cacheFields count="5">
    <cacheField name="First name" numFmtId="0">
      <sharedItems count="13">
        <s v="Steven"/>
        <s v="Henrietta"/>
        <s v="Esther"/>
        <s v="Matt"/>
        <s v="Marta"/>
        <s v="Robyn"/>
        <s v="Aaron"/>
        <s v="Irene"/>
        <s v="Cary"/>
        <s v="Freddie"/>
        <s v="Harry"/>
        <s v="Sally"/>
        <s v="Gilberto"/>
      </sharedItems>
    </cacheField>
    <cacheField name="Surname" numFmtId="0">
      <sharedItems count="13">
        <s v="Curtis"/>
        <s v="Blair"/>
        <s v="Esposito"/>
        <s v="Tucker"/>
        <s v="Shelton"/>
        <s v="Kim"/>
        <s v="Luna"/>
        <s v="Henderson"/>
        <s v="Rowe"/>
        <s v="Pena"/>
        <s v="Austin"/>
        <s v="Conner"/>
        <s v="Thompson"/>
      </sharedItems>
    </cacheField>
    <cacheField name="Episode" numFmtId="0">
      <sharedItems containsSemiMixedTypes="0" containsString="0" containsNumber="1" containsInteger="1" minValue="320" maxValue="326" count="7">
        <n v="320"/>
        <n v="321"/>
        <n v="322"/>
        <n v="323"/>
        <n v="324"/>
        <n v="325"/>
        <n v="326"/>
      </sharedItems>
    </cacheField>
    <cacheField name="Earnings" numFmtId="164">
      <sharedItems containsSemiMixedTypes="0" containsString="0" containsNumber="1" containsInteger="1" minValue="1909" maxValue="9936" count="29">
        <n v="2966"/>
        <n v="8117"/>
        <n v="4150"/>
        <n v="6688"/>
        <n v="9829"/>
        <n v="4277"/>
        <n v="8249"/>
        <n v="4275"/>
        <n v="7388"/>
        <n v="8900"/>
        <n v="7302"/>
        <n v="5107"/>
        <n v="6739"/>
        <n v="8767"/>
        <n v="3058"/>
        <n v="6076"/>
        <n v="5774"/>
        <n v="9936"/>
        <n v="8270"/>
        <n v="9736"/>
        <n v="7193"/>
        <n v="3942"/>
        <n v="2238"/>
        <n v="3293"/>
        <n v="4241"/>
        <n v="1909"/>
        <n v="9153"/>
        <n v="8105"/>
        <n v="4596"/>
      </sharedItems>
    </cacheField>
    <cacheField name="Ro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2479.995158449077" createdVersion="4" refreshedVersion="4" minRefreshableVersion="3" recordCount="37">
  <cacheSource type="worksheet">
    <worksheetSource ref="A10:H47" sheet="Study data" r:id="rId2"/>
  </cacheSource>
  <cacheFields count="8">
    <cacheField name="Date" numFmtId="167">
      <sharedItems containsSemiMixedTypes="0" containsNonDate="0" containsDate="1" containsString="0" minDate="2016-01-02T00:00:00" maxDate="2016-05-31T00:00:00"/>
    </cacheField>
    <cacheField name="Day" numFmtId="166">
      <sharedItems count="6">
        <s v="Saturday"/>
        <s v="Tuesday"/>
        <s v="Friday"/>
        <s v="Wednesday"/>
        <s v="Thursday"/>
        <s v="Monday"/>
      </sharedItems>
    </cacheField>
    <cacheField name="Subject" numFmtId="0">
      <sharedItems count="6">
        <s v="History"/>
        <s v="English"/>
        <s v="Science"/>
        <s v="Computing"/>
        <s v="German"/>
        <s v="Visual Arts"/>
      </sharedItems>
    </cacheField>
    <cacheField name="Start Time" numFmtId="165">
      <sharedItems containsNonDate="0" containsDate="1" containsString="0" containsBlank="1" minDate="1899-12-30T00:42:00" maxDate="1899-12-30T00:42:00"/>
    </cacheField>
    <cacheField name="Finish Time" numFmtId="165">
      <sharedItems containsNonDate="0" containsDate="1" containsString="0" containsBlank="1" minDate="1899-12-30T00:43:00" maxDate="1899-12-30T00:43:00"/>
    </cacheField>
    <cacheField name="Elapsed Time" numFmtId="46">
      <sharedItems containsSemiMixedTypes="0" containsNonDate="0" containsDate="1" containsString="0" minDate="1899-12-30T00:00:00" maxDate="1899-12-30T00:01:00"/>
    </cacheField>
    <cacheField name="Type" numFmtId="0">
      <sharedItems count="3">
        <s v="Study"/>
        <s v="Major Project"/>
        <s v="Assignment"/>
      </sharedItems>
    </cacheField>
    <cacheField name="Complete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2480.715388194447" createdVersion="4" refreshedVersion="4" minRefreshableVersion="3" recordCount="37">
  <cacheSource type="worksheet">
    <worksheetSource ref="A3:H40" sheet="Data 2" r:id="rId2"/>
  </cacheSource>
  <cacheFields count="8">
    <cacheField name="Date" numFmtId="167">
      <sharedItems containsSemiMixedTypes="0" containsNonDate="0" containsDate="1" containsString="0" minDate="2016-01-02T00:00:00" maxDate="2016-05-31T00:00:00"/>
    </cacheField>
    <cacheField name="Day" numFmtId="166">
      <sharedItems/>
    </cacheField>
    <cacheField name="Subject" numFmtId="0">
      <sharedItems count="6">
        <s v="History"/>
        <s v="English"/>
        <s v="Science"/>
        <s v="Computing"/>
        <s v="German"/>
        <s v="Visual Arts"/>
      </sharedItems>
    </cacheField>
    <cacheField name="Start Time" numFmtId="165">
      <sharedItems containsSemiMixedTypes="0" containsNonDate="0" containsDate="1" containsString="0" minDate="1899-12-30T10:00:00" maxDate="1899-12-30T22:00:00"/>
    </cacheField>
    <cacheField name="Finish Time" numFmtId="165">
      <sharedItems containsSemiMixedTypes="0" containsNonDate="0" containsDate="1" containsString="0" minDate="1899-12-30T11:00:00" maxDate="1899-12-30T23:00:00"/>
    </cacheField>
    <cacheField name="Elapsed Time" numFmtId="46">
      <sharedItems containsSemiMixedTypes="0" containsNonDate="0" containsDate="1" containsString="0" minDate="1899-12-30T01:00:00" maxDate="1899-12-30T04:01:00"/>
    </cacheField>
    <cacheField name="Type" numFmtId="0">
      <sharedItems/>
    </cacheField>
    <cacheField name="Completed" numFmtId="0">
      <sharedItems count="2">
        <s v="Yes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s v="Ryan"/>
  </r>
  <r>
    <x v="0"/>
    <x v="0"/>
    <x v="1"/>
    <x v="1"/>
    <s v="Ryan"/>
  </r>
  <r>
    <x v="1"/>
    <x v="1"/>
    <x v="0"/>
    <x v="2"/>
    <s v="Fiona"/>
  </r>
  <r>
    <x v="2"/>
    <x v="2"/>
    <x v="0"/>
    <x v="3"/>
    <s v="Kate"/>
  </r>
  <r>
    <x v="3"/>
    <x v="3"/>
    <x v="1"/>
    <x v="4"/>
    <s v="Freddie"/>
  </r>
  <r>
    <x v="0"/>
    <x v="0"/>
    <x v="2"/>
    <x v="5"/>
    <s v="Ryan"/>
  </r>
  <r>
    <x v="2"/>
    <x v="2"/>
    <x v="1"/>
    <x v="6"/>
    <s v="Kate"/>
  </r>
  <r>
    <x v="4"/>
    <x v="4"/>
    <x v="0"/>
    <x v="7"/>
    <s v="Tara"/>
  </r>
  <r>
    <x v="5"/>
    <x v="5"/>
    <x v="1"/>
    <x v="8"/>
    <s v="Abigail"/>
  </r>
  <r>
    <x v="6"/>
    <x v="6"/>
    <x v="2"/>
    <x v="9"/>
    <s v="Jack"/>
  </r>
  <r>
    <x v="2"/>
    <x v="2"/>
    <x v="2"/>
    <x v="10"/>
    <s v="Kate"/>
  </r>
  <r>
    <x v="7"/>
    <x v="7"/>
    <x v="1"/>
    <x v="11"/>
    <s v="Lana"/>
  </r>
  <r>
    <x v="0"/>
    <x v="0"/>
    <x v="3"/>
    <x v="12"/>
    <s v="Ryan"/>
  </r>
  <r>
    <x v="0"/>
    <x v="0"/>
    <x v="4"/>
    <x v="13"/>
    <s v="Ryan"/>
  </r>
  <r>
    <x v="6"/>
    <x v="6"/>
    <x v="0"/>
    <x v="14"/>
    <s v="Jack"/>
  </r>
  <r>
    <x v="8"/>
    <x v="8"/>
    <x v="1"/>
    <x v="15"/>
    <s v="David"/>
  </r>
  <r>
    <x v="2"/>
    <x v="2"/>
    <x v="3"/>
    <x v="16"/>
    <s v="Kate"/>
  </r>
  <r>
    <x v="5"/>
    <x v="5"/>
    <x v="2"/>
    <x v="17"/>
    <s v="Abigail"/>
  </r>
  <r>
    <x v="9"/>
    <x v="9"/>
    <x v="2"/>
    <x v="18"/>
    <s v="Sawyer"/>
  </r>
  <r>
    <x v="10"/>
    <x v="10"/>
    <x v="0"/>
    <x v="19"/>
    <s v="Roland"/>
  </r>
  <r>
    <x v="6"/>
    <x v="6"/>
    <x v="1"/>
    <x v="20"/>
    <s v="Jack"/>
  </r>
  <r>
    <x v="0"/>
    <x v="0"/>
    <x v="5"/>
    <x v="21"/>
    <s v="Ryan"/>
  </r>
  <r>
    <x v="5"/>
    <x v="5"/>
    <x v="3"/>
    <x v="22"/>
    <s v="Abigail"/>
  </r>
  <r>
    <x v="2"/>
    <x v="2"/>
    <x v="5"/>
    <x v="23"/>
    <s v="Kate"/>
  </r>
  <r>
    <x v="0"/>
    <x v="0"/>
    <x v="6"/>
    <x v="24"/>
    <s v="Ryan"/>
  </r>
  <r>
    <x v="11"/>
    <x v="11"/>
    <x v="3"/>
    <x v="25"/>
    <s v="Felicity"/>
  </r>
  <r>
    <x v="3"/>
    <x v="3"/>
    <x v="4"/>
    <x v="26"/>
    <s v="Freddie"/>
  </r>
  <r>
    <x v="12"/>
    <x v="12"/>
    <x v="3"/>
    <x v="27"/>
    <s v="Deanna"/>
  </r>
  <r>
    <x v="2"/>
    <x v="2"/>
    <x v="6"/>
    <x v="28"/>
    <s v="Kate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">
  <r>
    <d v="2016-01-02T00:00:00"/>
    <x v="0"/>
    <x v="0"/>
    <d v="1899-12-30T00:42:00"/>
    <d v="1899-12-30T00:43:00"/>
    <d v="1899-12-30T00:01:00"/>
    <x v="0"/>
    <s v="Yes"/>
  </r>
  <r>
    <d v="2016-01-09T00:00:00"/>
    <x v="0"/>
    <x v="0"/>
    <m/>
    <m/>
    <d v="1899-12-30T00:00:00"/>
    <x v="0"/>
    <s v="No"/>
  </r>
  <r>
    <d v="2016-01-12T00:00:00"/>
    <x v="1"/>
    <x v="1"/>
    <m/>
    <m/>
    <d v="1899-12-30T00:00:00"/>
    <x v="0"/>
    <s v="Yes"/>
  </r>
  <r>
    <d v="2016-01-22T00:00:00"/>
    <x v="2"/>
    <x v="2"/>
    <m/>
    <m/>
    <d v="1899-12-30T00:00:00"/>
    <x v="0"/>
    <s v="Yes"/>
  </r>
  <r>
    <d v="2016-01-23T00:00:00"/>
    <x v="0"/>
    <x v="0"/>
    <m/>
    <m/>
    <d v="1899-12-30T00:00:00"/>
    <x v="0"/>
    <s v="Yes"/>
  </r>
  <r>
    <d v="2016-01-26T00:00:00"/>
    <x v="1"/>
    <x v="1"/>
    <m/>
    <m/>
    <d v="1899-12-30T00:00:00"/>
    <x v="0"/>
    <s v="Yes"/>
  </r>
  <r>
    <d v="2016-01-27T00:00:00"/>
    <x v="3"/>
    <x v="3"/>
    <m/>
    <m/>
    <d v="1899-12-30T00:00:00"/>
    <x v="1"/>
    <s v="No"/>
  </r>
  <r>
    <d v="2016-01-27T00:00:00"/>
    <x v="3"/>
    <x v="4"/>
    <m/>
    <m/>
    <d v="1899-12-30T00:00:00"/>
    <x v="2"/>
    <s v="Yes"/>
  </r>
  <r>
    <d v="2016-01-28T00:00:00"/>
    <x v="4"/>
    <x v="4"/>
    <m/>
    <m/>
    <d v="1899-12-30T00:00:00"/>
    <x v="2"/>
    <s v="Yes"/>
  </r>
  <r>
    <d v="2016-01-30T00:00:00"/>
    <x v="0"/>
    <x v="0"/>
    <m/>
    <m/>
    <d v="1899-12-30T00:00:00"/>
    <x v="0"/>
    <s v="Yes"/>
  </r>
  <r>
    <d v="2016-02-02T00:00:00"/>
    <x v="1"/>
    <x v="1"/>
    <m/>
    <m/>
    <d v="1899-12-30T00:00:00"/>
    <x v="0"/>
    <s v="Yes"/>
  </r>
  <r>
    <d v="2016-02-05T00:00:00"/>
    <x v="2"/>
    <x v="2"/>
    <m/>
    <m/>
    <d v="1899-12-30T00:00:00"/>
    <x v="0"/>
    <s v="Yes"/>
  </r>
  <r>
    <d v="2016-02-10T00:00:00"/>
    <x v="3"/>
    <x v="3"/>
    <m/>
    <m/>
    <d v="1899-12-30T00:00:00"/>
    <x v="0"/>
    <s v="Yes"/>
  </r>
  <r>
    <d v="2016-02-10T00:00:00"/>
    <x v="3"/>
    <x v="3"/>
    <m/>
    <m/>
    <d v="1899-12-30T00:00:00"/>
    <x v="1"/>
    <s v="No"/>
  </r>
  <r>
    <d v="2016-02-16T00:00:00"/>
    <x v="1"/>
    <x v="1"/>
    <m/>
    <m/>
    <d v="1899-12-30T00:00:00"/>
    <x v="2"/>
    <s v="No"/>
  </r>
  <r>
    <d v="2016-02-23T00:00:00"/>
    <x v="1"/>
    <x v="1"/>
    <m/>
    <m/>
    <d v="1899-12-30T00:00:00"/>
    <x v="2"/>
    <s v="Yes"/>
  </r>
  <r>
    <d v="2016-02-27T00:00:00"/>
    <x v="0"/>
    <x v="0"/>
    <m/>
    <m/>
    <d v="1899-12-30T00:00:00"/>
    <x v="0"/>
    <s v="Yes"/>
  </r>
  <r>
    <d v="2016-03-03T00:00:00"/>
    <x v="4"/>
    <x v="4"/>
    <m/>
    <m/>
    <d v="1899-12-30T00:00:00"/>
    <x v="0"/>
    <s v="Yes"/>
  </r>
  <r>
    <d v="2016-03-12T00:00:00"/>
    <x v="0"/>
    <x v="0"/>
    <m/>
    <m/>
    <d v="1899-12-30T00:00:00"/>
    <x v="0"/>
    <s v="Yes"/>
  </r>
  <r>
    <d v="2016-03-16T00:00:00"/>
    <x v="3"/>
    <x v="3"/>
    <m/>
    <m/>
    <d v="1899-12-30T00:00:00"/>
    <x v="0"/>
    <s v="Yes"/>
  </r>
  <r>
    <d v="2016-03-19T00:00:00"/>
    <x v="0"/>
    <x v="0"/>
    <m/>
    <m/>
    <d v="1899-12-30T00:00:00"/>
    <x v="0"/>
    <s v="Yes"/>
  </r>
  <r>
    <d v="2016-03-31T00:00:00"/>
    <x v="4"/>
    <x v="4"/>
    <m/>
    <m/>
    <d v="1899-12-30T00:00:00"/>
    <x v="0"/>
    <s v="Yes"/>
  </r>
  <r>
    <d v="2016-04-01T00:00:00"/>
    <x v="2"/>
    <x v="2"/>
    <m/>
    <m/>
    <d v="1899-12-30T00:00:00"/>
    <x v="0"/>
    <s v="Yes"/>
  </r>
  <r>
    <d v="2016-04-23T00:00:00"/>
    <x v="0"/>
    <x v="0"/>
    <m/>
    <m/>
    <d v="1899-12-30T00:00:00"/>
    <x v="0"/>
    <s v="Yes"/>
  </r>
  <r>
    <d v="2016-04-23T00:00:00"/>
    <x v="0"/>
    <x v="3"/>
    <m/>
    <m/>
    <d v="1899-12-30T00:00:00"/>
    <x v="1"/>
    <s v="No"/>
  </r>
  <r>
    <d v="2016-04-26T00:00:00"/>
    <x v="1"/>
    <x v="1"/>
    <m/>
    <m/>
    <d v="1899-12-30T00:00:00"/>
    <x v="0"/>
    <s v="Yes"/>
  </r>
  <r>
    <d v="2016-04-26T00:00:00"/>
    <x v="1"/>
    <x v="3"/>
    <m/>
    <m/>
    <d v="1899-12-30T00:00:00"/>
    <x v="1"/>
    <s v="No"/>
  </r>
  <r>
    <d v="2016-04-26T00:00:00"/>
    <x v="1"/>
    <x v="3"/>
    <m/>
    <m/>
    <d v="1899-12-30T00:00:00"/>
    <x v="1"/>
    <s v="No"/>
  </r>
  <r>
    <d v="2016-04-27T00:00:00"/>
    <x v="3"/>
    <x v="3"/>
    <m/>
    <m/>
    <d v="1899-12-30T00:00:00"/>
    <x v="1"/>
    <s v="No"/>
  </r>
  <r>
    <d v="2016-04-27T00:00:00"/>
    <x v="3"/>
    <x v="5"/>
    <m/>
    <m/>
    <d v="1899-12-30T00:00:00"/>
    <x v="0"/>
    <s v="Yes"/>
  </r>
  <r>
    <d v="2016-05-11T00:00:00"/>
    <x v="3"/>
    <x v="3"/>
    <m/>
    <m/>
    <d v="1899-12-30T00:00:00"/>
    <x v="1"/>
    <s v="No"/>
  </r>
  <r>
    <d v="2016-05-11T00:00:00"/>
    <x v="3"/>
    <x v="4"/>
    <m/>
    <m/>
    <d v="1899-12-30T00:00:00"/>
    <x v="0"/>
    <s v="Yes"/>
  </r>
  <r>
    <d v="2016-05-13T00:00:00"/>
    <x v="2"/>
    <x v="2"/>
    <m/>
    <m/>
    <d v="1899-12-30T00:00:00"/>
    <x v="0"/>
    <s v="Yes"/>
  </r>
  <r>
    <d v="2016-05-13T00:00:00"/>
    <x v="2"/>
    <x v="3"/>
    <m/>
    <m/>
    <d v="1899-12-30T00:00:00"/>
    <x v="1"/>
    <s v="No"/>
  </r>
  <r>
    <d v="2016-05-18T00:00:00"/>
    <x v="3"/>
    <x v="3"/>
    <m/>
    <m/>
    <d v="1899-12-30T00:00:00"/>
    <x v="1"/>
    <s v="Yes"/>
  </r>
  <r>
    <d v="2016-05-23T00:00:00"/>
    <x v="5"/>
    <x v="5"/>
    <m/>
    <m/>
    <d v="1899-12-30T00:00:00"/>
    <x v="0"/>
    <s v="Yes"/>
  </r>
  <r>
    <d v="2016-05-30T00:00:00"/>
    <x v="5"/>
    <x v="5"/>
    <m/>
    <m/>
    <d v="1899-12-30T00:00:00"/>
    <x v="0"/>
    <s v="Yes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">
  <r>
    <d v="2016-01-02T00:00:00"/>
    <s v="Saturday"/>
    <x v="0"/>
    <d v="1899-12-30T12:42:00"/>
    <d v="1899-12-30T16:43:00"/>
    <d v="1899-12-30T04:01:00"/>
    <s v="Study"/>
    <x v="0"/>
  </r>
  <r>
    <d v="2016-01-09T00:00:00"/>
    <s v="Saturday"/>
    <x v="0"/>
    <d v="1899-12-30T14:00:00"/>
    <d v="1899-12-30T17:00:00"/>
    <d v="1899-12-30T03:00:00"/>
    <s v="Study"/>
    <x v="1"/>
  </r>
  <r>
    <d v="2016-01-12T00:00:00"/>
    <s v="Tuesday"/>
    <x v="1"/>
    <d v="1899-12-30T19:00:00"/>
    <d v="1899-12-30T22:00:00"/>
    <d v="1899-12-30T03:00:00"/>
    <s v="Study"/>
    <x v="0"/>
  </r>
  <r>
    <d v="2016-01-22T00:00:00"/>
    <s v="Friday"/>
    <x v="2"/>
    <d v="1899-12-30T19:00:00"/>
    <d v="1899-12-30T22:00:00"/>
    <d v="1899-12-30T03:00:00"/>
    <s v="Study"/>
    <x v="0"/>
  </r>
  <r>
    <d v="2016-01-23T00:00:00"/>
    <s v="Saturday"/>
    <x v="0"/>
    <d v="1899-12-30T10:00:00"/>
    <d v="1899-12-30T11:00:00"/>
    <d v="1899-12-30T01:00:00"/>
    <s v="Study"/>
    <x v="0"/>
  </r>
  <r>
    <d v="2016-01-26T00:00:00"/>
    <s v="Tuesday"/>
    <x v="1"/>
    <d v="1899-12-30T19:00:00"/>
    <d v="1899-12-30T22:00:00"/>
    <d v="1899-12-30T03:00:00"/>
    <s v="Study"/>
    <x v="0"/>
  </r>
  <r>
    <d v="2016-01-27T00:00:00"/>
    <s v="Wednesday"/>
    <x v="3"/>
    <d v="1899-12-30T19:00:00"/>
    <d v="1899-12-30T22:00:00"/>
    <d v="1899-12-30T03:00:00"/>
    <s v="Major Project"/>
    <x v="1"/>
  </r>
  <r>
    <d v="2016-01-27T00:00:00"/>
    <s v="Wednesday"/>
    <x v="4"/>
    <d v="1899-12-30T22:00:00"/>
    <d v="1899-12-30T23:00:00"/>
    <d v="1899-12-30T01:00:00"/>
    <s v="Assignment"/>
    <x v="0"/>
  </r>
  <r>
    <d v="2016-01-28T00:00:00"/>
    <s v="Thursday"/>
    <x v="4"/>
    <d v="1899-12-30T19:00:00"/>
    <d v="1899-12-30T22:00:00"/>
    <d v="1899-12-30T03:00:00"/>
    <s v="Assignment"/>
    <x v="0"/>
  </r>
  <r>
    <d v="2016-01-30T00:00:00"/>
    <s v="Saturday"/>
    <x v="0"/>
    <d v="1899-12-30T10:00:00"/>
    <d v="1899-12-30T11:30:00"/>
    <d v="1899-12-30T01:30:00"/>
    <s v="Study"/>
    <x v="0"/>
  </r>
  <r>
    <d v="2016-02-02T00:00:00"/>
    <s v="Tuesday"/>
    <x v="1"/>
    <d v="1899-12-30T19:00:00"/>
    <d v="1899-12-30T23:00:00"/>
    <d v="1899-12-30T04:00:00"/>
    <s v="Study"/>
    <x v="0"/>
  </r>
  <r>
    <d v="2016-02-05T00:00:00"/>
    <s v="Friday"/>
    <x v="2"/>
    <d v="1899-12-30T19:00:00"/>
    <d v="1899-12-30T22:00:00"/>
    <d v="1899-12-30T03:00:00"/>
    <s v="Study"/>
    <x v="0"/>
  </r>
  <r>
    <d v="2016-02-10T00:00:00"/>
    <s v="Wednesday"/>
    <x v="3"/>
    <d v="1899-12-30T19:00:00"/>
    <d v="1899-12-30T22:00:00"/>
    <d v="1899-12-30T03:00:00"/>
    <s v="Study"/>
    <x v="0"/>
  </r>
  <r>
    <d v="2016-02-10T00:00:00"/>
    <s v="Wednesday"/>
    <x v="3"/>
    <d v="1899-12-30T22:00:00"/>
    <d v="1899-12-30T23:00:00"/>
    <d v="1899-12-30T01:00:00"/>
    <s v="Major Project"/>
    <x v="1"/>
  </r>
  <r>
    <d v="2016-02-16T00:00:00"/>
    <s v="Tuesday"/>
    <x v="1"/>
    <d v="1899-12-30T19:00:00"/>
    <d v="1899-12-30T22:00:00"/>
    <d v="1899-12-30T03:00:00"/>
    <s v="Assignment"/>
    <x v="1"/>
  </r>
  <r>
    <d v="2016-02-23T00:00:00"/>
    <s v="Tuesday"/>
    <x v="1"/>
    <d v="1899-12-30T22:00:00"/>
    <d v="1899-12-30T23:00:00"/>
    <d v="1899-12-30T01:00:00"/>
    <s v="Assignment"/>
    <x v="0"/>
  </r>
  <r>
    <d v="2016-02-27T00:00:00"/>
    <s v="Saturday"/>
    <x v="0"/>
    <d v="1899-12-30T14:00:00"/>
    <d v="1899-12-30T17:00:00"/>
    <d v="1899-12-30T03:00:00"/>
    <s v="Study"/>
    <x v="0"/>
  </r>
  <r>
    <d v="2016-03-03T00:00:00"/>
    <s v="Thursday"/>
    <x v="4"/>
    <d v="1899-12-30T17:00:00"/>
    <d v="1899-12-30T21:00:00"/>
    <d v="1899-12-30T04:00:00"/>
    <s v="Study"/>
    <x v="0"/>
  </r>
  <r>
    <d v="2016-03-12T00:00:00"/>
    <s v="Saturday"/>
    <x v="0"/>
    <d v="1899-12-30T14:00:00"/>
    <d v="1899-12-30T17:00:00"/>
    <d v="1899-12-30T03:00:00"/>
    <s v="Study"/>
    <x v="0"/>
  </r>
  <r>
    <d v="2016-03-16T00:00:00"/>
    <s v="Wednesday"/>
    <x v="3"/>
    <d v="1899-12-30T21:00:00"/>
    <d v="1899-12-30T23:00:00"/>
    <d v="1899-12-30T02:00:00"/>
    <s v="Study"/>
    <x v="0"/>
  </r>
  <r>
    <d v="2016-03-19T00:00:00"/>
    <s v="Saturday"/>
    <x v="0"/>
    <d v="1899-12-30T14:00:00"/>
    <d v="1899-12-30T17:00:00"/>
    <d v="1899-12-30T03:00:00"/>
    <s v="Study"/>
    <x v="0"/>
  </r>
  <r>
    <d v="2016-03-31T00:00:00"/>
    <s v="Thursday"/>
    <x v="4"/>
    <d v="1899-12-30T15:00:00"/>
    <d v="1899-12-30T17:00:00"/>
    <d v="1899-12-30T02:00:00"/>
    <s v="Study"/>
    <x v="0"/>
  </r>
  <r>
    <d v="2016-04-01T00:00:00"/>
    <s v="Friday"/>
    <x v="2"/>
    <d v="1899-12-30T19:00:00"/>
    <d v="1899-12-30T23:00:00"/>
    <d v="1899-12-30T04:00:00"/>
    <s v="Study"/>
    <x v="0"/>
  </r>
  <r>
    <d v="2016-04-23T00:00:00"/>
    <s v="Saturday"/>
    <x v="1"/>
    <d v="1899-12-30T14:00:00"/>
    <d v="1899-12-30T15:00:00"/>
    <d v="1899-12-30T01:00:00"/>
    <s v="Study"/>
    <x v="0"/>
  </r>
  <r>
    <d v="2016-04-23T00:00:00"/>
    <s v="Saturday"/>
    <x v="3"/>
    <d v="1899-12-30T15:00:00"/>
    <d v="1899-12-30T17:00:00"/>
    <d v="1899-12-30T02:00:00"/>
    <s v="Major Project"/>
    <x v="1"/>
  </r>
  <r>
    <d v="2016-04-26T00:00:00"/>
    <s v="Tuesday"/>
    <x v="1"/>
    <d v="1899-12-30T17:00:00"/>
    <d v="1899-12-30T21:00:00"/>
    <d v="1899-12-30T04:00:00"/>
    <s v="Study"/>
    <x v="0"/>
  </r>
  <r>
    <d v="2016-04-26T00:00:00"/>
    <s v="Tuesday"/>
    <x v="3"/>
    <d v="1899-12-30T15:00:00"/>
    <d v="1899-12-30T17:00:00"/>
    <d v="1899-12-30T02:00:00"/>
    <s v="Major Project"/>
    <x v="1"/>
  </r>
  <r>
    <d v="2016-04-26T00:00:00"/>
    <s v="Tuesday"/>
    <x v="3"/>
    <d v="1899-12-30T21:00:00"/>
    <d v="1899-12-30T23:00:00"/>
    <d v="1899-12-30T02:00:00"/>
    <s v="Major Project"/>
    <x v="1"/>
  </r>
  <r>
    <d v="2016-04-27T00:00:00"/>
    <s v="Wednesday"/>
    <x v="3"/>
    <d v="1899-12-30T19:00:00"/>
    <d v="1899-12-30T21:00:00"/>
    <d v="1899-12-30T02:00:00"/>
    <s v="Major Project"/>
    <x v="1"/>
  </r>
  <r>
    <d v="2016-04-27T00:00:00"/>
    <s v="Wednesday"/>
    <x v="5"/>
    <d v="1899-12-30T21:00:00"/>
    <d v="1899-12-30T23:00:00"/>
    <d v="1899-12-30T02:00:00"/>
    <s v="Study"/>
    <x v="0"/>
  </r>
  <r>
    <d v="2016-05-11T00:00:00"/>
    <s v="Wednesday"/>
    <x v="3"/>
    <d v="1899-12-30T16:00:00"/>
    <d v="1899-12-30T18:00:00"/>
    <d v="1899-12-30T02:00:00"/>
    <s v="Major Project"/>
    <x v="1"/>
  </r>
  <r>
    <d v="2016-05-11T00:00:00"/>
    <s v="Wednesday"/>
    <x v="4"/>
    <d v="1899-12-30T18:00:00"/>
    <d v="1899-12-30T21:00:00"/>
    <d v="1899-12-30T03:00:00"/>
    <s v="Study"/>
    <x v="0"/>
  </r>
  <r>
    <d v="2016-05-13T00:00:00"/>
    <s v="Friday"/>
    <x v="2"/>
    <d v="1899-12-30T17:00:00"/>
    <d v="1899-12-30T21:00:00"/>
    <d v="1899-12-30T04:00:00"/>
    <s v="Study"/>
    <x v="0"/>
  </r>
  <r>
    <d v="2016-05-13T00:00:00"/>
    <s v="Friday"/>
    <x v="3"/>
    <d v="1899-12-30T21:00:00"/>
    <d v="1899-12-30T23:00:00"/>
    <d v="1899-12-30T02:00:00"/>
    <s v="Major Project"/>
    <x v="1"/>
  </r>
  <r>
    <d v="2016-05-18T00:00:00"/>
    <s v="Wednesday"/>
    <x v="3"/>
    <d v="1899-12-30T17:00:00"/>
    <d v="1899-12-30T21:00:00"/>
    <d v="1899-12-30T04:00:00"/>
    <s v="Major Project"/>
    <x v="0"/>
  </r>
  <r>
    <d v="2016-05-23T00:00:00"/>
    <s v="Monday"/>
    <x v="5"/>
    <d v="1899-12-30T17:00:00"/>
    <d v="1899-12-30T21:00:00"/>
    <d v="1899-12-30T04:00:00"/>
    <s v="Study"/>
    <x v="0"/>
  </r>
  <r>
    <d v="2016-05-30T00:00:00"/>
    <s v="Monday"/>
    <x v="5"/>
    <d v="1899-12-30T15:00:00"/>
    <d v="1899-12-30T17:00:00"/>
    <d v="1899-12-30T02:00:00"/>
    <s v="Study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C18" firstHeaderRow="1" firstDataRow="2" firstDataCol="1"/>
  <pivotFields count="5">
    <pivotField showAll="0"/>
    <pivotField axis="axisRow" showAll="0">
      <items count="14">
        <item x="10"/>
        <item x="1"/>
        <item x="11"/>
        <item x="0"/>
        <item x="2"/>
        <item x="7"/>
        <item x="5"/>
        <item x="6"/>
        <item x="9"/>
        <item x="8"/>
        <item x="4"/>
        <item x="12"/>
        <item x="3"/>
        <item t="default"/>
      </items>
    </pivotField>
    <pivotField dataField="1" showAll="0"/>
    <pivotField dataField="1" numFmtId="164"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Episode" fld="2" subtotal="count" baseField="0" baseItem="0"/>
    <dataField name="Sum of Earnings" fld="3" baseField="0" baseItem="0" numFmtId="16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I18" firstHeaderRow="1" firstDataRow="2" firstDataCol="1"/>
  <pivotFields count="5">
    <pivotField showAll="0">
      <items count="14">
        <item x="6"/>
        <item x="8"/>
        <item x="2"/>
        <item x="9"/>
        <item x="12"/>
        <item x="10"/>
        <item x="1"/>
        <item x="7"/>
        <item x="4"/>
        <item x="3"/>
        <item x="5"/>
        <item x="11"/>
        <item x="0"/>
        <item t="default"/>
      </items>
    </pivotField>
    <pivotField axis="axisRow" showAll="0">
      <items count="14">
        <item x="10"/>
        <item x="1"/>
        <item x="11"/>
        <item x="0"/>
        <item x="2"/>
        <item x="7"/>
        <item x="5"/>
        <item x="6"/>
        <item x="9"/>
        <item x="8"/>
        <item x="4"/>
        <item x="12"/>
        <item x="3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numFmtId="164"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Earnings" fld="3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I18" firstHeaderRow="1" firstDataRow="2" firstDataCol="1"/>
  <pivotFields count="5">
    <pivotField showAll="0"/>
    <pivotField axis="axisRow" showAll="0">
      <items count="14">
        <item x="10"/>
        <item x="1"/>
        <item x="11"/>
        <item x="0"/>
        <item x="2"/>
        <item x="7"/>
        <item x="5"/>
        <item x="6"/>
        <item x="9"/>
        <item x="8"/>
        <item x="4"/>
        <item x="12"/>
        <item x="3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>
      <items count="30">
        <item x="25"/>
        <item x="22"/>
        <item x="0"/>
        <item x="14"/>
        <item x="23"/>
        <item x="21"/>
        <item x="2"/>
        <item x="24"/>
        <item x="7"/>
        <item x="5"/>
        <item x="28"/>
        <item x="11"/>
        <item x="16"/>
        <item x="15"/>
        <item x="3"/>
        <item x="12"/>
        <item x="20"/>
        <item x="10"/>
        <item x="8"/>
        <item x="27"/>
        <item x="1"/>
        <item x="6"/>
        <item x="18"/>
        <item x="13"/>
        <item x="9"/>
        <item x="26"/>
        <item x="19"/>
        <item x="4"/>
        <item x="17"/>
        <item t="default"/>
      </items>
    </pivotField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Rol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9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H7" firstHeaderRow="1" firstDataRow="2" firstDataCol="1"/>
  <pivotFields count="8">
    <pivotField numFmtId="167" showAll="0"/>
    <pivotField showAll="0"/>
    <pivotField axis="axisCol" showAll="0">
      <items count="7">
        <item x="3"/>
        <item x="1"/>
        <item x="4"/>
        <item x="0"/>
        <item x="2"/>
        <item x="5"/>
        <item t="default"/>
      </items>
    </pivotField>
    <pivotField numFmtId="165" showAll="0"/>
    <pivotField numFmtId="165" showAll="0"/>
    <pivotField numFmtId="46" showAll="0"/>
    <pivotField showAll="0"/>
    <pivotField axis="axisRow" dataField="1" showAll="0">
      <items count="3">
        <item x="1"/>
        <item x="0"/>
        <item t="default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Completed" fld="7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H8" firstHeaderRow="1" firstDataRow="2" firstDataCol="1"/>
  <pivotFields count="8">
    <pivotField numFmtId="167" showAll="0"/>
    <pivotField showAll="0">
      <items count="7">
        <item x="5"/>
        <item x="1"/>
        <item x="3"/>
        <item x="4"/>
        <item x="2"/>
        <item x="0"/>
        <item t="default"/>
      </items>
    </pivotField>
    <pivotField axis="axisCol" showAll="0">
      <items count="7">
        <item x="3"/>
        <item x="1"/>
        <item x="4"/>
        <item x="0"/>
        <item x="2"/>
        <item x="5"/>
        <item t="default"/>
      </items>
    </pivotField>
    <pivotField showAll="0"/>
    <pivotField showAll="0"/>
    <pivotField numFmtId="46" showAll="0"/>
    <pivotField axis="axisRow" dataField="1" showAll="0">
      <items count="4">
        <item x="2"/>
        <item x="1"/>
        <item x="0"/>
        <item t="default"/>
      </items>
    </pivotField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Type2" fld="6" subtotal="count" baseField="0" baseItem="0"/>
  </dataFields>
  <formats count="6">
    <format dxfId="5">
      <pivotArea grandCol="1" outline="0" collapsedLevelsAreSubtotals="1" fieldPosition="0"/>
    </format>
    <format dxfId="4">
      <pivotArea type="topRight" dataOnly="0" labelOnly="1" outline="0" offset="F1" fieldPosition="0"/>
    </format>
    <format dxfId="3">
      <pivotArea dataOnly="0" labelOnly="1" grandCol="1" outline="0" fieldPosition="0"/>
    </format>
    <format dxfId="2">
      <pivotArea outline="0" collapsedLevelsAreSubtotals="1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50" zoomScaleNormal="150" zoomScalePageLayoutView="150" workbookViewId="0"/>
  </sheetViews>
  <sheetFormatPr defaultColWidth="11" defaultRowHeight="15.75" x14ac:dyDescent="0.25"/>
  <cols>
    <col min="1" max="1" width="22.5" customWidth="1"/>
    <col min="7" max="7" width="15.125" customWidth="1"/>
    <col min="8" max="8" width="16.625" customWidth="1"/>
  </cols>
  <sheetData>
    <row r="1" spans="1:12" ht="18.75" x14ac:dyDescent="0.3">
      <c r="A1" s="63" t="s">
        <v>67</v>
      </c>
      <c r="B1" s="37"/>
      <c r="C1" s="37"/>
      <c r="D1" s="37"/>
      <c r="E1" s="37"/>
      <c r="F1" s="37"/>
      <c r="G1" s="37"/>
      <c r="H1" s="37"/>
    </row>
    <row r="2" spans="1:12" ht="31.5" x14ac:dyDescent="0.25">
      <c r="A2" s="18" t="s">
        <v>0</v>
      </c>
      <c r="B2" s="12" t="s">
        <v>6</v>
      </c>
      <c r="C2" s="12" t="s">
        <v>7</v>
      </c>
      <c r="D2" s="12" t="s">
        <v>8</v>
      </c>
      <c r="E2" s="12" t="s">
        <v>13</v>
      </c>
      <c r="F2" s="12" t="s">
        <v>11</v>
      </c>
      <c r="G2" s="13" t="s">
        <v>20</v>
      </c>
      <c r="H2" s="13" t="s">
        <v>21</v>
      </c>
      <c r="J2" s="8" t="s">
        <v>9</v>
      </c>
      <c r="K2" s="9"/>
      <c r="L2" s="10"/>
    </row>
    <row r="3" spans="1:12" ht="17.100000000000001" customHeight="1" x14ac:dyDescent="0.25">
      <c r="A3" s="17" t="s">
        <v>1</v>
      </c>
      <c r="B3" s="20">
        <v>75</v>
      </c>
      <c r="C3" s="16">
        <v>77</v>
      </c>
      <c r="D3" s="16">
        <v>80</v>
      </c>
      <c r="E3" s="19">
        <v>88</v>
      </c>
      <c r="F3" s="21">
        <f>SUM(B3:E3)/COUNTA(B3:E3)</f>
        <v>80</v>
      </c>
      <c r="G3" s="25" t="str">
        <f t="shared" ref="G3:G8" si="0">LOOKUP(F3,$J$4:$J$9,$L$4:$L$9)</f>
        <v>B</v>
      </c>
      <c r="H3" s="27" t="str">
        <f t="shared" ref="H3:H8" si="1">VLOOKUP(F3,$J$4:$L$9,3)</f>
        <v>B</v>
      </c>
      <c r="J3" s="12" t="s">
        <v>10</v>
      </c>
      <c r="K3" s="13" t="s">
        <v>23</v>
      </c>
      <c r="L3" s="12" t="s">
        <v>22</v>
      </c>
    </row>
    <row r="4" spans="1:12" x14ac:dyDescent="0.25">
      <c r="A4" s="17" t="s">
        <v>2</v>
      </c>
      <c r="B4" s="20">
        <v>71</v>
      </c>
      <c r="C4" s="16">
        <v>85</v>
      </c>
      <c r="D4" s="16">
        <v>83</v>
      </c>
      <c r="E4" s="19">
        <v>80</v>
      </c>
      <c r="F4" s="22">
        <f t="shared" ref="F4:F8" si="2">SUM(B4:E4)/COUNTA(B4:E4)</f>
        <v>79.75</v>
      </c>
      <c r="G4" s="25" t="str">
        <f t="shared" si="0"/>
        <v>C</v>
      </c>
      <c r="H4" s="27" t="str">
        <f t="shared" si="1"/>
        <v>C</v>
      </c>
      <c r="J4" s="6">
        <v>40</v>
      </c>
      <c r="K4" s="7">
        <v>1</v>
      </c>
      <c r="L4" s="7" t="s">
        <v>16</v>
      </c>
    </row>
    <row r="5" spans="1:12" x14ac:dyDescent="0.25">
      <c r="A5" s="17" t="s">
        <v>3</v>
      </c>
      <c r="B5" s="20">
        <v>66</v>
      </c>
      <c r="C5" s="16">
        <v>82</v>
      </c>
      <c r="D5" s="16">
        <v>65</v>
      </c>
      <c r="E5" s="19">
        <v>76</v>
      </c>
      <c r="F5" s="22">
        <f t="shared" si="2"/>
        <v>72.25</v>
      </c>
      <c r="G5" s="25" t="str">
        <f t="shared" si="0"/>
        <v>C</v>
      </c>
      <c r="H5" s="27" t="str">
        <f t="shared" si="1"/>
        <v>C</v>
      </c>
      <c r="J5" s="6">
        <v>50</v>
      </c>
      <c r="K5" s="7">
        <v>2</v>
      </c>
      <c r="L5" s="7" t="s">
        <v>17</v>
      </c>
    </row>
    <row r="6" spans="1:12" x14ac:dyDescent="0.25">
      <c r="A6" s="17" t="s">
        <v>4</v>
      </c>
      <c r="B6" s="20">
        <v>79</v>
      </c>
      <c r="C6" s="16">
        <v>71</v>
      </c>
      <c r="D6" s="16">
        <v>62</v>
      </c>
      <c r="E6" s="19">
        <v>56</v>
      </c>
      <c r="F6" s="22">
        <f t="shared" si="2"/>
        <v>67</v>
      </c>
      <c r="G6" s="25" t="str">
        <f t="shared" si="0"/>
        <v>D</v>
      </c>
      <c r="H6" s="27" t="str">
        <f t="shared" si="1"/>
        <v>D</v>
      </c>
      <c r="J6" s="6">
        <v>60</v>
      </c>
      <c r="K6" s="7">
        <v>3</v>
      </c>
      <c r="L6" s="7" t="s">
        <v>18</v>
      </c>
    </row>
    <row r="7" spans="1:12" ht="29.1" customHeight="1" x14ac:dyDescent="0.25">
      <c r="A7" s="17" t="s">
        <v>5</v>
      </c>
      <c r="B7" s="20">
        <v>83</v>
      </c>
      <c r="C7" s="16">
        <v>81</v>
      </c>
      <c r="D7" s="16">
        <v>76</v>
      </c>
      <c r="E7" s="19">
        <v>92</v>
      </c>
      <c r="F7" s="23">
        <f t="shared" si="2"/>
        <v>83</v>
      </c>
      <c r="G7" s="25" t="str">
        <f t="shared" si="0"/>
        <v>B</v>
      </c>
      <c r="H7" s="27" t="str">
        <f t="shared" si="1"/>
        <v>B</v>
      </c>
      <c r="J7" s="6">
        <v>70</v>
      </c>
      <c r="K7" s="7">
        <v>4</v>
      </c>
      <c r="L7" s="7" t="s">
        <v>19</v>
      </c>
    </row>
    <row r="8" spans="1:12" x14ac:dyDescent="0.25">
      <c r="A8" s="12" t="s">
        <v>12</v>
      </c>
      <c r="B8" s="7">
        <f>SUM(B3:B7)/COUNTA(A3:A7)</f>
        <v>74.8</v>
      </c>
      <c r="C8" s="7">
        <f t="shared" ref="C8:E8" si="3">SUM(C3:C7)/COUNTA(B3:B7)</f>
        <v>79.2</v>
      </c>
      <c r="D8" s="7">
        <f t="shared" si="3"/>
        <v>73.2</v>
      </c>
      <c r="E8" s="7">
        <f t="shared" si="3"/>
        <v>78.400000000000006</v>
      </c>
      <c r="F8" s="24">
        <f t="shared" si="2"/>
        <v>76.400000000000006</v>
      </c>
      <c r="G8" s="26" t="str">
        <f t="shared" si="0"/>
        <v>C</v>
      </c>
      <c r="H8" s="26" t="str">
        <f t="shared" si="1"/>
        <v>C</v>
      </c>
      <c r="J8" s="6">
        <v>80</v>
      </c>
      <c r="K8" s="7">
        <v>5</v>
      </c>
      <c r="L8" s="7" t="s">
        <v>15</v>
      </c>
    </row>
    <row r="9" spans="1:12" x14ac:dyDescent="0.25">
      <c r="J9" s="6">
        <v>90</v>
      </c>
      <c r="K9" s="7">
        <v>6</v>
      </c>
      <c r="L9" s="7" t="s">
        <v>14</v>
      </c>
    </row>
  </sheetData>
  <sortState ref="J4:L9">
    <sortCondition ref="L5:L10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6" sqref="D16"/>
    </sheetView>
  </sheetViews>
  <sheetFormatPr defaultColWidth="11" defaultRowHeight="15.75" x14ac:dyDescent="0.25"/>
  <cols>
    <col min="1" max="1" width="30.375" customWidth="1"/>
    <col min="3" max="3" width="14.125" customWidth="1"/>
    <col min="4" max="4" width="17.875" customWidth="1"/>
    <col min="6" max="6" width="5.375" customWidth="1"/>
    <col min="7" max="7" width="15.625" customWidth="1"/>
  </cols>
  <sheetData>
    <row r="1" spans="1:10" s="64" customFormat="1" ht="27.95" customHeight="1" x14ac:dyDescent="0.3">
      <c r="A1" s="62" t="s">
        <v>68</v>
      </c>
      <c r="B1" s="37"/>
      <c r="C1" s="37"/>
      <c r="D1" s="37"/>
      <c r="E1" s="36"/>
      <c r="F1" s="36"/>
      <c r="G1" s="36"/>
      <c r="H1" s="36"/>
      <c r="I1" s="37"/>
      <c r="J1" s="37"/>
    </row>
    <row r="2" spans="1:10" x14ac:dyDescent="0.25">
      <c r="A2" s="2" t="s">
        <v>41</v>
      </c>
      <c r="B2" s="2"/>
      <c r="D2" s="3" t="s">
        <v>38</v>
      </c>
      <c r="E2" s="2"/>
      <c r="F2" s="2"/>
      <c r="G2" s="2" t="s">
        <v>42</v>
      </c>
      <c r="H2" s="2"/>
      <c r="I2" s="2"/>
      <c r="J2" s="2"/>
    </row>
    <row r="3" spans="1:10" x14ac:dyDescent="0.25">
      <c r="A3" s="2"/>
      <c r="B3" s="2"/>
      <c r="D3" s="2"/>
      <c r="E3" s="2"/>
      <c r="F3" s="2"/>
      <c r="G3" s="2"/>
      <c r="H3" s="2"/>
      <c r="I3" s="2"/>
      <c r="J3" s="2"/>
    </row>
    <row r="4" spans="1:10" x14ac:dyDescent="0.25">
      <c r="A4" s="6" t="s">
        <v>40</v>
      </c>
      <c r="B4" s="6">
        <v>8</v>
      </c>
      <c r="D4" s="6" t="s">
        <v>39</v>
      </c>
      <c r="E4" s="6">
        <v>500</v>
      </c>
      <c r="F4" s="2"/>
      <c r="G4" s="6" t="s">
        <v>38</v>
      </c>
      <c r="H4" s="6">
        <v>500</v>
      </c>
      <c r="I4" s="2"/>
      <c r="J4" s="2"/>
    </row>
    <row r="5" spans="1:10" x14ac:dyDescent="0.25">
      <c r="A5" s="6" t="s">
        <v>37</v>
      </c>
      <c r="B5" s="6">
        <v>4</v>
      </c>
      <c r="D5" s="6" t="s">
        <v>36</v>
      </c>
      <c r="E5" s="32">
        <v>35</v>
      </c>
      <c r="F5" s="2"/>
      <c r="G5" s="6" t="s">
        <v>36</v>
      </c>
      <c r="H5" s="32">
        <v>35</v>
      </c>
      <c r="I5" s="2"/>
      <c r="J5" s="2"/>
    </row>
    <row r="6" spans="1:10" x14ac:dyDescent="0.25">
      <c r="A6" s="28" t="s">
        <v>35</v>
      </c>
      <c r="B6" s="28">
        <f>B4*B5</f>
        <v>32</v>
      </c>
      <c r="D6" s="28" t="s">
        <v>34</v>
      </c>
      <c r="E6" s="31">
        <f>E4*E5</f>
        <v>17500</v>
      </c>
      <c r="F6" s="2"/>
      <c r="G6" s="28" t="s">
        <v>34</v>
      </c>
      <c r="H6" s="31">
        <f>H4*H5</f>
        <v>17500</v>
      </c>
      <c r="I6" s="2" t="s">
        <v>33</v>
      </c>
      <c r="J6" s="2"/>
    </row>
    <row r="9" spans="1:10" x14ac:dyDescent="0.25">
      <c r="A9" s="14" t="s">
        <v>32</v>
      </c>
      <c r="B9" s="2"/>
    </row>
    <row r="10" spans="1:10" x14ac:dyDescent="0.25">
      <c r="A10" s="2"/>
      <c r="B10" s="2"/>
    </row>
    <row r="11" spans="1:10" ht="63" x14ac:dyDescent="0.25">
      <c r="A11" s="34" t="s">
        <v>31</v>
      </c>
      <c r="B11" s="2"/>
    </row>
    <row r="12" spans="1:10" x14ac:dyDescent="0.25">
      <c r="A12" s="6" t="s">
        <v>30</v>
      </c>
      <c r="B12" s="33">
        <v>0.08</v>
      </c>
    </row>
    <row r="13" spans="1:10" x14ac:dyDescent="0.25">
      <c r="A13" s="6" t="s">
        <v>29</v>
      </c>
      <c r="B13" s="6">
        <v>10</v>
      </c>
    </row>
    <row r="14" spans="1:10" x14ac:dyDescent="0.25">
      <c r="A14" s="6" t="s">
        <v>28</v>
      </c>
      <c r="B14" s="32">
        <v>10000</v>
      </c>
    </row>
    <row r="15" spans="1:10" x14ac:dyDescent="0.25">
      <c r="A15" s="6"/>
      <c r="B15" s="32"/>
    </row>
    <row r="16" spans="1:10" ht="47.25" x14ac:dyDescent="0.25">
      <c r="A16" s="29" t="s">
        <v>27</v>
      </c>
      <c r="B16" s="31">
        <f>PMT(B12/12,B13,B14)</f>
        <v>-1037.0320893591522</v>
      </c>
      <c r="C16" s="30" t="s">
        <v>25</v>
      </c>
    </row>
    <row r="17" spans="1:3" x14ac:dyDescent="0.25">
      <c r="A17" s="6"/>
      <c r="B17" s="32"/>
    </row>
    <row r="18" spans="1:3" x14ac:dyDescent="0.25">
      <c r="A18" s="28" t="s">
        <v>26</v>
      </c>
      <c r="B18" s="31">
        <f>PMT(B12/12,B13,B14,0,1)</f>
        <v>-1030.1643271779658</v>
      </c>
      <c r="C18" s="30" t="s">
        <v>25</v>
      </c>
    </row>
    <row r="19" spans="1:3" ht="31.5" x14ac:dyDescent="0.25">
      <c r="A19" s="29" t="s">
        <v>24</v>
      </c>
      <c r="B19" s="2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H6" sqref="H6"/>
    </sheetView>
  </sheetViews>
  <sheetFormatPr defaultColWidth="11" defaultRowHeight="15.75" x14ac:dyDescent="0.25"/>
  <cols>
    <col min="1" max="1" width="13" customWidth="1"/>
    <col min="2" max="2" width="12.875" customWidth="1"/>
    <col min="3" max="3" width="8.625" customWidth="1"/>
    <col min="4" max="4" width="11.625" style="4" customWidth="1"/>
    <col min="5" max="5" width="10.875" style="68"/>
  </cols>
  <sheetData>
    <row r="1" spans="1:6" ht="18.75" x14ac:dyDescent="0.3">
      <c r="A1" s="62" t="s">
        <v>130</v>
      </c>
      <c r="B1" s="37"/>
      <c r="C1" s="37"/>
      <c r="D1" s="72"/>
      <c r="E1" s="73"/>
      <c r="F1" s="37"/>
    </row>
    <row r="2" spans="1:6" x14ac:dyDescent="0.25">
      <c r="A2" s="90" t="s">
        <v>99</v>
      </c>
      <c r="B2" s="90" t="s">
        <v>98</v>
      </c>
      <c r="C2" s="90" t="s">
        <v>70</v>
      </c>
      <c r="D2" s="91" t="s">
        <v>71</v>
      </c>
      <c r="E2" s="92" t="s">
        <v>97</v>
      </c>
      <c r="F2" s="93"/>
    </row>
    <row r="3" spans="1:6" x14ac:dyDescent="0.25">
      <c r="A3" t="s">
        <v>72</v>
      </c>
      <c r="B3" t="s">
        <v>73</v>
      </c>
      <c r="C3" s="66">
        <v>320</v>
      </c>
      <c r="D3" s="67">
        <v>2966</v>
      </c>
      <c r="E3" s="69" t="s">
        <v>96</v>
      </c>
      <c r="F3" s="69" t="s">
        <v>100</v>
      </c>
    </row>
    <row r="4" spans="1:6" x14ac:dyDescent="0.25">
      <c r="A4" t="s">
        <v>72</v>
      </c>
      <c r="B4" t="s">
        <v>73</v>
      </c>
      <c r="C4" s="66">
        <v>321</v>
      </c>
      <c r="D4" s="67">
        <v>8117</v>
      </c>
      <c r="E4" s="69" t="s">
        <v>96</v>
      </c>
      <c r="F4" s="69" t="s">
        <v>100</v>
      </c>
    </row>
    <row r="5" spans="1:6" x14ac:dyDescent="0.25">
      <c r="A5" t="s">
        <v>74</v>
      </c>
      <c r="B5" t="s">
        <v>75</v>
      </c>
      <c r="C5" s="66">
        <v>320</v>
      </c>
      <c r="D5" s="67">
        <v>4150</v>
      </c>
      <c r="E5" s="69" t="s">
        <v>101</v>
      </c>
      <c r="F5" s="69" t="s">
        <v>102</v>
      </c>
    </row>
    <row r="6" spans="1:6" x14ac:dyDescent="0.25">
      <c r="A6" t="s">
        <v>76</v>
      </c>
      <c r="B6" t="s">
        <v>118</v>
      </c>
      <c r="C6" s="66">
        <v>320</v>
      </c>
      <c r="D6" s="67">
        <v>6688</v>
      </c>
      <c r="E6" s="69" t="s">
        <v>103</v>
      </c>
      <c r="F6" s="69" t="s">
        <v>100</v>
      </c>
    </row>
    <row r="7" spans="1:6" x14ac:dyDescent="0.25">
      <c r="A7" t="s">
        <v>77</v>
      </c>
      <c r="B7" t="s">
        <v>78</v>
      </c>
      <c r="C7" s="66">
        <v>321</v>
      </c>
      <c r="D7" s="67">
        <v>9829</v>
      </c>
      <c r="E7" s="69" t="s">
        <v>85</v>
      </c>
      <c r="F7" s="69" t="s">
        <v>104</v>
      </c>
    </row>
    <row r="8" spans="1:6" x14ac:dyDescent="0.25">
      <c r="A8" t="s">
        <v>72</v>
      </c>
      <c r="B8" t="s">
        <v>73</v>
      </c>
      <c r="C8" s="66">
        <v>322</v>
      </c>
      <c r="D8" s="67">
        <v>4277</v>
      </c>
      <c r="E8" s="69" t="s">
        <v>96</v>
      </c>
      <c r="F8" s="69" t="s">
        <v>100</v>
      </c>
    </row>
    <row r="9" spans="1:6" x14ac:dyDescent="0.25">
      <c r="A9" t="s">
        <v>76</v>
      </c>
      <c r="B9" t="s">
        <v>118</v>
      </c>
      <c r="C9" s="66">
        <v>321</v>
      </c>
      <c r="D9" s="67">
        <v>8249</v>
      </c>
      <c r="E9" s="69" t="s">
        <v>103</v>
      </c>
      <c r="F9" s="69" t="s">
        <v>100</v>
      </c>
    </row>
    <row r="10" spans="1:6" x14ac:dyDescent="0.25">
      <c r="A10" t="s">
        <v>79</v>
      </c>
      <c r="B10" t="s">
        <v>80</v>
      </c>
      <c r="C10" s="66">
        <v>320</v>
      </c>
      <c r="D10" s="67">
        <v>4275</v>
      </c>
      <c r="E10" s="69" t="s">
        <v>105</v>
      </c>
      <c r="F10" s="69" t="s">
        <v>106</v>
      </c>
    </row>
    <row r="11" spans="1:6" x14ac:dyDescent="0.25">
      <c r="A11" t="s">
        <v>91</v>
      </c>
      <c r="B11" t="s">
        <v>123</v>
      </c>
      <c r="C11" s="66">
        <v>321</v>
      </c>
      <c r="D11" s="67">
        <v>7388</v>
      </c>
      <c r="E11" s="69" t="s">
        <v>107</v>
      </c>
      <c r="F11" s="69" t="s">
        <v>124</v>
      </c>
    </row>
    <row r="12" spans="1:6" x14ac:dyDescent="0.25">
      <c r="A12" t="s">
        <v>89</v>
      </c>
      <c r="B12" t="s">
        <v>90</v>
      </c>
      <c r="C12" s="66">
        <v>322</v>
      </c>
      <c r="D12" s="67">
        <v>8900</v>
      </c>
      <c r="E12" s="69" t="s">
        <v>114</v>
      </c>
      <c r="F12" s="69" t="s">
        <v>115</v>
      </c>
    </row>
    <row r="13" spans="1:6" x14ac:dyDescent="0.25">
      <c r="A13" t="s">
        <v>76</v>
      </c>
      <c r="B13" t="s">
        <v>118</v>
      </c>
      <c r="C13" s="66">
        <v>322</v>
      </c>
      <c r="D13" s="67">
        <v>7302</v>
      </c>
      <c r="E13" s="69" t="s">
        <v>103</v>
      </c>
      <c r="F13" s="69" t="s">
        <v>100</v>
      </c>
    </row>
    <row r="14" spans="1:6" x14ac:dyDescent="0.25">
      <c r="A14" t="s">
        <v>81</v>
      </c>
      <c r="B14" t="s">
        <v>82</v>
      </c>
      <c r="C14" s="66">
        <v>321</v>
      </c>
      <c r="D14" s="67">
        <v>5107</v>
      </c>
      <c r="E14" s="69" t="s">
        <v>112</v>
      </c>
      <c r="F14" s="69" t="s">
        <v>113</v>
      </c>
    </row>
    <row r="15" spans="1:6" x14ac:dyDescent="0.25">
      <c r="A15" t="s">
        <v>72</v>
      </c>
      <c r="B15" t="s">
        <v>73</v>
      </c>
      <c r="C15" s="66">
        <v>323</v>
      </c>
      <c r="D15" s="67">
        <v>6739</v>
      </c>
      <c r="E15" s="69" t="s">
        <v>96</v>
      </c>
      <c r="F15" s="69" t="s">
        <v>100</v>
      </c>
    </row>
    <row r="16" spans="1:6" x14ac:dyDescent="0.25">
      <c r="A16" t="s">
        <v>72</v>
      </c>
      <c r="B16" t="s">
        <v>73</v>
      </c>
      <c r="C16" s="66">
        <v>324</v>
      </c>
      <c r="D16" s="67">
        <v>8767</v>
      </c>
      <c r="E16" s="69" t="s">
        <v>96</v>
      </c>
      <c r="F16" s="69" t="s">
        <v>100</v>
      </c>
    </row>
    <row r="17" spans="1:6" x14ac:dyDescent="0.25">
      <c r="A17" t="s">
        <v>89</v>
      </c>
      <c r="B17" t="s">
        <v>90</v>
      </c>
      <c r="C17" s="66">
        <v>320</v>
      </c>
      <c r="D17" s="67">
        <v>3058</v>
      </c>
      <c r="E17" s="69" t="s">
        <v>114</v>
      </c>
      <c r="F17" s="69" t="s">
        <v>115</v>
      </c>
    </row>
    <row r="18" spans="1:6" x14ac:dyDescent="0.25">
      <c r="A18" t="s">
        <v>83</v>
      </c>
      <c r="B18" t="s">
        <v>84</v>
      </c>
      <c r="C18" s="66">
        <v>321</v>
      </c>
      <c r="D18" s="67">
        <v>6076</v>
      </c>
      <c r="E18" s="69" t="s">
        <v>116</v>
      </c>
      <c r="F18" s="69" t="s">
        <v>117</v>
      </c>
    </row>
    <row r="19" spans="1:6" x14ac:dyDescent="0.25">
      <c r="A19" t="s">
        <v>76</v>
      </c>
      <c r="B19" t="s">
        <v>118</v>
      </c>
      <c r="C19" s="66">
        <v>323</v>
      </c>
      <c r="D19" s="67">
        <v>5774</v>
      </c>
      <c r="E19" s="69" t="s">
        <v>103</v>
      </c>
      <c r="F19" s="69" t="s">
        <v>100</v>
      </c>
    </row>
    <row r="20" spans="1:6" x14ac:dyDescent="0.25">
      <c r="A20" t="s">
        <v>91</v>
      </c>
      <c r="B20" t="s">
        <v>123</v>
      </c>
      <c r="C20" s="66">
        <v>322</v>
      </c>
      <c r="D20" s="67">
        <v>9936</v>
      </c>
      <c r="E20" s="69" t="s">
        <v>107</v>
      </c>
      <c r="F20" s="69" t="s">
        <v>124</v>
      </c>
    </row>
    <row r="21" spans="1:6" x14ac:dyDescent="0.25">
      <c r="A21" t="s">
        <v>85</v>
      </c>
      <c r="B21" t="s">
        <v>86</v>
      </c>
      <c r="C21" s="66">
        <v>322</v>
      </c>
      <c r="D21" s="67">
        <v>8270</v>
      </c>
      <c r="E21" s="69" t="s">
        <v>108</v>
      </c>
      <c r="F21" s="69" t="s">
        <v>109</v>
      </c>
    </row>
    <row r="22" spans="1:6" x14ac:dyDescent="0.25">
      <c r="A22" t="s">
        <v>87</v>
      </c>
      <c r="B22" t="s">
        <v>88</v>
      </c>
      <c r="C22" s="66">
        <v>320</v>
      </c>
      <c r="D22" s="67">
        <v>9736</v>
      </c>
      <c r="E22" s="69" t="s">
        <v>121</v>
      </c>
      <c r="F22" s="69" t="s">
        <v>122</v>
      </c>
    </row>
    <row r="23" spans="1:6" x14ac:dyDescent="0.25">
      <c r="A23" t="s">
        <v>89</v>
      </c>
      <c r="B23" t="s">
        <v>90</v>
      </c>
      <c r="C23" s="66">
        <v>321</v>
      </c>
      <c r="D23" s="67">
        <v>7193</v>
      </c>
      <c r="E23" s="69" t="s">
        <v>114</v>
      </c>
      <c r="F23" s="69" t="s">
        <v>115</v>
      </c>
    </row>
    <row r="24" spans="1:6" x14ac:dyDescent="0.25">
      <c r="A24" t="s">
        <v>72</v>
      </c>
      <c r="B24" t="s">
        <v>73</v>
      </c>
      <c r="C24" s="66">
        <v>325</v>
      </c>
      <c r="D24" s="67">
        <v>3942</v>
      </c>
      <c r="E24" s="69" t="s">
        <v>96</v>
      </c>
      <c r="F24" s="69" t="s">
        <v>100</v>
      </c>
    </row>
    <row r="25" spans="1:6" x14ac:dyDescent="0.25">
      <c r="A25" t="s">
        <v>91</v>
      </c>
      <c r="B25" t="s">
        <v>123</v>
      </c>
      <c r="C25" s="66">
        <v>323</v>
      </c>
      <c r="D25" s="67">
        <v>2238</v>
      </c>
      <c r="E25" s="69" t="s">
        <v>107</v>
      </c>
      <c r="F25" s="69" t="s">
        <v>124</v>
      </c>
    </row>
    <row r="26" spans="1:6" x14ac:dyDescent="0.25">
      <c r="A26" t="s">
        <v>76</v>
      </c>
      <c r="B26" t="s">
        <v>118</v>
      </c>
      <c r="C26" s="66">
        <v>325</v>
      </c>
      <c r="D26" s="67">
        <v>3293</v>
      </c>
      <c r="E26" s="69" t="s">
        <v>103</v>
      </c>
      <c r="F26" s="69" t="s">
        <v>100</v>
      </c>
    </row>
    <row r="27" spans="1:6" x14ac:dyDescent="0.25">
      <c r="A27" t="s">
        <v>72</v>
      </c>
      <c r="B27" t="s">
        <v>73</v>
      </c>
      <c r="C27" s="66">
        <v>326</v>
      </c>
      <c r="D27" s="67">
        <v>4241</v>
      </c>
      <c r="E27" s="69" t="s">
        <v>96</v>
      </c>
      <c r="F27" s="69" t="s">
        <v>100</v>
      </c>
    </row>
    <row r="28" spans="1:6" x14ac:dyDescent="0.25">
      <c r="A28" t="s">
        <v>92</v>
      </c>
      <c r="B28" t="s">
        <v>93</v>
      </c>
      <c r="C28" s="66">
        <v>323</v>
      </c>
      <c r="D28" s="67">
        <v>1909</v>
      </c>
      <c r="E28" s="69" t="s">
        <v>120</v>
      </c>
      <c r="F28" s="69" t="s">
        <v>119</v>
      </c>
    </row>
    <row r="29" spans="1:6" x14ac:dyDescent="0.25">
      <c r="A29" t="s">
        <v>77</v>
      </c>
      <c r="B29" t="s">
        <v>78</v>
      </c>
      <c r="C29" s="66">
        <v>324</v>
      </c>
      <c r="D29" s="67">
        <v>9153</v>
      </c>
      <c r="E29" s="69" t="s">
        <v>85</v>
      </c>
      <c r="F29" s="69" t="s">
        <v>104</v>
      </c>
    </row>
    <row r="30" spans="1:6" x14ac:dyDescent="0.25">
      <c r="A30" t="s">
        <v>94</v>
      </c>
      <c r="B30" t="s">
        <v>95</v>
      </c>
      <c r="C30" s="66">
        <v>323</v>
      </c>
      <c r="D30" s="67">
        <v>8105</v>
      </c>
      <c r="E30" s="69" t="s">
        <v>110</v>
      </c>
      <c r="F30" s="69" t="s">
        <v>111</v>
      </c>
    </row>
    <row r="31" spans="1:6" x14ac:dyDescent="0.25">
      <c r="A31" t="s">
        <v>76</v>
      </c>
      <c r="B31" t="s">
        <v>118</v>
      </c>
      <c r="C31" s="66">
        <v>326</v>
      </c>
      <c r="D31" s="67">
        <v>4596</v>
      </c>
      <c r="E31" s="69" t="s">
        <v>103</v>
      </c>
      <c r="F31" s="69" t="s">
        <v>100</v>
      </c>
    </row>
    <row r="32" spans="1:6" x14ac:dyDescent="0.25">
      <c r="C32" s="4"/>
      <c r="D32" s="68"/>
      <c r="E32"/>
    </row>
    <row r="33" spans="3:5" x14ac:dyDescent="0.25">
      <c r="C33" s="4"/>
      <c r="D33" s="68"/>
      <c r="E33"/>
    </row>
    <row r="34" spans="3:5" x14ac:dyDescent="0.25">
      <c r="C34" s="4"/>
      <c r="D34" s="68"/>
      <c r="E34"/>
    </row>
  </sheetData>
  <sheetProtection sort="0" autoFilter="0" pivotTables="0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3" bestFit="1" customWidth="1"/>
    <col min="2" max="2" width="15.125" bestFit="1" customWidth="1"/>
    <col min="3" max="3" width="14.375" bestFit="1" customWidth="1"/>
    <col min="4" max="4" width="7.125" customWidth="1"/>
    <col min="5" max="5" width="6" customWidth="1"/>
    <col min="6" max="6" width="8" customWidth="1"/>
    <col min="7" max="7" width="10.125" customWidth="1"/>
    <col min="8" max="8" width="4.375" customWidth="1"/>
    <col min="9" max="9" width="5.125" customWidth="1"/>
    <col min="10" max="10" width="5.375" customWidth="1"/>
    <col min="11" max="11" width="5.875" customWidth="1"/>
    <col min="12" max="12" width="7.5" customWidth="1"/>
    <col min="13" max="13" width="9.875" customWidth="1"/>
    <col min="14" max="14" width="6.625" customWidth="1"/>
  </cols>
  <sheetData>
    <row r="1" spans="1:3" x14ac:dyDescent="0.25">
      <c r="A1" s="36" t="s">
        <v>134</v>
      </c>
      <c r="B1" s="37"/>
      <c r="C1" s="37"/>
    </row>
    <row r="3" spans="1:3" x14ac:dyDescent="0.25">
      <c r="B3" s="70" t="s">
        <v>131</v>
      </c>
    </row>
    <row r="4" spans="1:3" x14ac:dyDescent="0.25">
      <c r="A4" s="70" t="s">
        <v>127</v>
      </c>
      <c r="B4" t="s">
        <v>132</v>
      </c>
      <c r="C4" t="s">
        <v>125</v>
      </c>
    </row>
    <row r="5" spans="1:3" x14ac:dyDescent="0.25">
      <c r="A5" s="4" t="s">
        <v>88</v>
      </c>
      <c r="B5" s="71">
        <v>1</v>
      </c>
      <c r="C5" s="68">
        <v>9736</v>
      </c>
    </row>
    <row r="6" spans="1:3" x14ac:dyDescent="0.25">
      <c r="A6" s="4" t="s">
        <v>75</v>
      </c>
      <c r="B6" s="71">
        <v>1</v>
      </c>
      <c r="C6" s="68">
        <v>4150</v>
      </c>
    </row>
    <row r="7" spans="1:3" x14ac:dyDescent="0.25">
      <c r="A7" s="4" t="s">
        <v>93</v>
      </c>
      <c r="B7" s="71">
        <v>1</v>
      </c>
      <c r="C7" s="68">
        <v>1909</v>
      </c>
    </row>
    <row r="8" spans="1:3" x14ac:dyDescent="0.25">
      <c r="A8" s="4" t="s">
        <v>73</v>
      </c>
      <c r="B8" s="71">
        <v>7</v>
      </c>
      <c r="C8" s="68">
        <v>39049</v>
      </c>
    </row>
    <row r="9" spans="1:3" x14ac:dyDescent="0.25">
      <c r="A9" s="4" t="s">
        <v>118</v>
      </c>
      <c r="B9" s="71">
        <v>6</v>
      </c>
      <c r="C9" s="68">
        <v>35902</v>
      </c>
    </row>
    <row r="10" spans="1:3" x14ac:dyDescent="0.25">
      <c r="A10" s="4" t="s">
        <v>82</v>
      </c>
      <c r="B10" s="71">
        <v>1</v>
      </c>
      <c r="C10" s="68">
        <v>5107</v>
      </c>
    </row>
    <row r="11" spans="1:3" x14ac:dyDescent="0.25">
      <c r="A11" s="4" t="s">
        <v>123</v>
      </c>
      <c r="B11" s="71">
        <v>3</v>
      </c>
      <c r="C11" s="68">
        <v>19562</v>
      </c>
    </row>
    <row r="12" spans="1:3" x14ac:dyDescent="0.25">
      <c r="A12" s="4" t="s">
        <v>90</v>
      </c>
      <c r="B12" s="71">
        <v>3</v>
      </c>
      <c r="C12" s="68">
        <v>19151</v>
      </c>
    </row>
    <row r="13" spans="1:3" x14ac:dyDescent="0.25">
      <c r="A13" s="4" t="s">
        <v>86</v>
      </c>
      <c r="B13" s="71">
        <v>1</v>
      </c>
      <c r="C13" s="68">
        <v>8270</v>
      </c>
    </row>
    <row r="14" spans="1:3" x14ac:dyDescent="0.25">
      <c r="A14" s="4" t="s">
        <v>84</v>
      </c>
      <c r="B14" s="71">
        <v>1</v>
      </c>
      <c r="C14" s="68">
        <v>6076</v>
      </c>
    </row>
    <row r="15" spans="1:3" x14ac:dyDescent="0.25">
      <c r="A15" s="4" t="s">
        <v>80</v>
      </c>
      <c r="B15" s="71">
        <v>1</v>
      </c>
      <c r="C15" s="68">
        <v>4275</v>
      </c>
    </row>
    <row r="16" spans="1:3" x14ac:dyDescent="0.25">
      <c r="A16" s="4" t="s">
        <v>95</v>
      </c>
      <c r="B16" s="71">
        <v>1</v>
      </c>
      <c r="C16" s="68">
        <v>8105</v>
      </c>
    </row>
    <row r="17" spans="1:3" x14ac:dyDescent="0.25">
      <c r="A17" s="4" t="s">
        <v>78</v>
      </c>
      <c r="B17" s="71">
        <v>2</v>
      </c>
      <c r="C17" s="68">
        <v>18982</v>
      </c>
    </row>
    <row r="18" spans="1:3" x14ac:dyDescent="0.25">
      <c r="A18" s="4" t="s">
        <v>128</v>
      </c>
      <c r="B18" s="71">
        <v>29</v>
      </c>
      <c r="C18" s="68">
        <v>180274</v>
      </c>
    </row>
  </sheetData>
  <sheetProtection sort="0" pivotTables="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28" sqref="G28"/>
    </sheetView>
  </sheetViews>
  <sheetFormatPr defaultColWidth="11" defaultRowHeight="15.75" x14ac:dyDescent="0.25"/>
  <cols>
    <col min="1" max="1" width="14.5" customWidth="1"/>
    <col min="2" max="2" width="15.875" bestFit="1" customWidth="1"/>
    <col min="3" max="6" width="6.125" customWidth="1"/>
    <col min="7" max="8" width="5.125" customWidth="1"/>
    <col min="9" max="9" width="10.875" bestFit="1" customWidth="1"/>
    <col min="10" max="10" width="5.375" bestFit="1" customWidth="1"/>
    <col min="11" max="11" width="5.875" bestFit="1" customWidth="1"/>
    <col min="12" max="12" width="7.5" bestFit="1" customWidth="1"/>
    <col min="13" max="13" width="9.875" bestFit="1" customWidth="1"/>
    <col min="14" max="14" width="6.625" bestFit="1" customWidth="1"/>
  </cols>
  <sheetData>
    <row r="1" spans="1:9" s="1" customFormat="1" x14ac:dyDescent="0.25">
      <c r="A1" s="36" t="s">
        <v>133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70" t="s">
        <v>125</v>
      </c>
      <c r="B3" s="70" t="s">
        <v>126</v>
      </c>
    </row>
    <row r="4" spans="1:9" x14ac:dyDescent="0.25">
      <c r="A4" s="70" t="s">
        <v>127</v>
      </c>
      <c r="B4">
        <v>320</v>
      </c>
      <c r="C4">
        <v>321</v>
      </c>
      <c r="D4">
        <v>322</v>
      </c>
      <c r="E4">
        <v>323</v>
      </c>
      <c r="F4">
        <v>324</v>
      </c>
      <c r="G4">
        <v>325</v>
      </c>
      <c r="H4">
        <v>326</v>
      </c>
      <c r="I4" t="s">
        <v>128</v>
      </c>
    </row>
    <row r="5" spans="1:9" x14ac:dyDescent="0.25">
      <c r="A5" s="4" t="s">
        <v>88</v>
      </c>
      <c r="B5" s="71">
        <v>9736</v>
      </c>
      <c r="C5" s="71"/>
      <c r="D5" s="71"/>
      <c r="E5" s="71"/>
      <c r="F5" s="71"/>
      <c r="G5" s="71"/>
      <c r="H5" s="71"/>
      <c r="I5" s="71">
        <v>9736</v>
      </c>
    </row>
    <row r="6" spans="1:9" x14ac:dyDescent="0.25">
      <c r="A6" s="4" t="s">
        <v>75</v>
      </c>
      <c r="B6" s="71">
        <v>4150</v>
      </c>
      <c r="C6" s="71"/>
      <c r="D6" s="71"/>
      <c r="E6" s="71"/>
      <c r="F6" s="71"/>
      <c r="G6" s="71"/>
      <c r="H6" s="71"/>
      <c r="I6" s="71">
        <v>4150</v>
      </c>
    </row>
    <row r="7" spans="1:9" x14ac:dyDescent="0.25">
      <c r="A7" s="4" t="s">
        <v>93</v>
      </c>
      <c r="B7" s="71"/>
      <c r="C7" s="71"/>
      <c r="D7" s="71"/>
      <c r="E7" s="71">
        <v>1909</v>
      </c>
      <c r="F7" s="71"/>
      <c r="G7" s="71"/>
      <c r="H7" s="71"/>
      <c r="I7" s="71">
        <v>1909</v>
      </c>
    </row>
    <row r="8" spans="1:9" x14ac:dyDescent="0.25">
      <c r="A8" s="4" t="s">
        <v>73</v>
      </c>
      <c r="B8" s="71">
        <v>2966</v>
      </c>
      <c r="C8" s="71">
        <v>8117</v>
      </c>
      <c r="D8" s="71">
        <v>4277</v>
      </c>
      <c r="E8" s="71">
        <v>6739</v>
      </c>
      <c r="F8" s="71">
        <v>8767</v>
      </c>
      <c r="G8" s="71">
        <v>3942</v>
      </c>
      <c r="H8" s="71">
        <v>4241</v>
      </c>
      <c r="I8" s="71">
        <v>39049</v>
      </c>
    </row>
    <row r="9" spans="1:9" x14ac:dyDescent="0.25">
      <c r="A9" s="4" t="s">
        <v>118</v>
      </c>
      <c r="B9" s="71">
        <v>6688</v>
      </c>
      <c r="C9" s="71">
        <v>8249</v>
      </c>
      <c r="D9" s="71">
        <v>7302</v>
      </c>
      <c r="E9" s="71">
        <v>5774</v>
      </c>
      <c r="F9" s="71"/>
      <c r="G9" s="71">
        <v>3293</v>
      </c>
      <c r="H9" s="71">
        <v>4596</v>
      </c>
      <c r="I9" s="71">
        <v>35902</v>
      </c>
    </row>
    <row r="10" spans="1:9" x14ac:dyDescent="0.25">
      <c r="A10" s="4" t="s">
        <v>82</v>
      </c>
      <c r="B10" s="71"/>
      <c r="C10" s="71">
        <v>5107</v>
      </c>
      <c r="D10" s="71"/>
      <c r="E10" s="71"/>
      <c r="F10" s="71"/>
      <c r="G10" s="71"/>
      <c r="H10" s="71"/>
      <c r="I10" s="71">
        <v>5107</v>
      </c>
    </row>
    <row r="11" spans="1:9" x14ac:dyDescent="0.25">
      <c r="A11" s="4" t="s">
        <v>123</v>
      </c>
      <c r="B11" s="71"/>
      <c r="C11" s="71">
        <v>7388</v>
      </c>
      <c r="D11" s="71">
        <v>9936</v>
      </c>
      <c r="E11" s="71">
        <v>2238</v>
      </c>
      <c r="F11" s="71"/>
      <c r="G11" s="71"/>
      <c r="H11" s="71"/>
      <c r="I11" s="71">
        <v>19562</v>
      </c>
    </row>
    <row r="12" spans="1:9" x14ac:dyDescent="0.25">
      <c r="A12" s="4" t="s">
        <v>90</v>
      </c>
      <c r="B12" s="71">
        <v>3058</v>
      </c>
      <c r="C12" s="71">
        <v>7193</v>
      </c>
      <c r="D12" s="71">
        <v>8900</v>
      </c>
      <c r="E12" s="71"/>
      <c r="F12" s="71"/>
      <c r="G12" s="71"/>
      <c r="H12" s="71"/>
      <c r="I12" s="71">
        <v>19151</v>
      </c>
    </row>
    <row r="13" spans="1:9" x14ac:dyDescent="0.25">
      <c r="A13" s="4" t="s">
        <v>86</v>
      </c>
      <c r="B13" s="71"/>
      <c r="C13" s="71"/>
      <c r="D13" s="71">
        <v>8270</v>
      </c>
      <c r="E13" s="71"/>
      <c r="F13" s="71"/>
      <c r="G13" s="71"/>
      <c r="H13" s="71"/>
      <c r="I13" s="71">
        <v>8270</v>
      </c>
    </row>
    <row r="14" spans="1:9" x14ac:dyDescent="0.25">
      <c r="A14" s="4" t="s">
        <v>84</v>
      </c>
      <c r="B14" s="71"/>
      <c r="C14" s="71">
        <v>6076</v>
      </c>
      <c r="D14" s="71"/>
      <c r="E14" s="71"/>
      <c r="F14" s="71"/>
      <c r="G14" s="71"/>
      <c r="H14" s="71"/>
      <c r="I14" s="71">
        <v>6076</v>
      </c>
    </row>
    <row r="15" spans="1:9" x14ac:dyDescent="0.25">
      <c r="A15" s="4" t="s">
        <v>80</v>
      </c>
      <c r="B15" s="71">
        <v>4275</v>
      </c>
      <c r="C15" s="71"/>
      <c r="D15" s="71"/>
      <c r="E15" s="71"/>
      <c r="F15" s="71"/>
      <c r="G15" s="71"/>
      <c r="H15" s="71"/>
      <c r="I15" s="71">
        <v>4275</v>
      </c>
    </row>
    <row r="16" spans="1:9" x14ac:dyDescent="0.25">
      <c r="A16" s="4" t="s">
        <v>95</v>
      </c>
      <c r="B16" s="71"/>
      <c r="C16" s="71"/>
      <c r="D16" s="71"/>
      <c r="E16" s="71">
        <v>8105</v>
      </c>
      <c r="F16" s="71"/>
      <c r="G16" s="71"/>
      <c r="H16" s="71"/>
      <c r="I16" s="71">
        <v>8105</v>
      </c>
    </row>
    <row r="17" spans="1:9" x14ac:dyDescent="0.25">
      <c r="A17" s="4" t="s">
        <v>78</v>
      </c>
      <c r="B17" s="71"/>
      <c r="C17" s="71">
        <v>9829</v>
      </c>
      <c r="D17" s="71"/>
      <c r="E17" s="71"/>
      <c r="F17" s="71">
        <v>9153</v>
      </c>
      <c r="G17" s="71"/>
      <c r="H17" s="71"/>
      <c r="I17" s="71">
        <v>18982</v>
      </c>
    </row>
    <row r="18" spans="1:9" x14ac:dyDescent="0.25">
      <c r="A18" s="4" t="s">
        <v>128</v>
      </c>
      <c r="B18" s="71">
        <v>30873</v>
      </c>
      <c r="C18" s="71">
        <v>51959</v>
      </c>
      <c r="D18" s="71">
        <v>38685</v>
      </c>
      <c r="E18" s="71">
        <v>24765</v>
      </c>
      <c r="F18" s="71">
        <v>17920</v>
      </c>
      <c r="G18" s="71">
        <v>7235</v>
      </c>
      <c r="H18" s="71">
        <v>8837</v>
      </c>
      <c r="I18" s="71">
        <v>180274</v>
      </c>
    </row>
  </sheetData>
  <sheetProtection sheet="1" objects="1" scenarios="1" sort="0" pivotTables="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28" sqref="G28"/>
    </sheetView>
  </sheetViews>
  <sheetFormatPr defaultColWidth="11" defaultRowHeight="15.75" x14ac:dyDescent="0.25"/>
  <cols>
    <col min="1" max="1" width="13" customWidth="1"/>
    <col min="2" max="2" width="15.875" bestFit="1" customWidth="1"/>
    <col min="3" max="8" width="4.125" customWidth="1"/>
    <col min="9" max="9" width="10.875" customWidth="1"/>
    <col min="10" max="10" width="12.375" customWidth="1"/>
    <col min="11" max="11" width="14.375" customWidth="1"/>
    <col min="12" max="12" width="12.375" customWidth="1"/>
    <col min="13" max="13" width="14.375" customWidth="1"/>
    <col min="14" max="14" width="12.375" customWidth="1"/>
    <col min="15" max="15" width="14.375" customWidth="1"/>
    <col min="16" max="16" width="16.875" customWidth="1"/>
    <col min="17" max="17" width="18.875" customWidth="1"/>
    <col min="18" max="21" width="9.375" bestFit="1" customWidth="1"/>
    <col min="22" max="22" width="8.875" bestFit="1" customWidth="1"/>
    <col min="23" max="27" width="9.375" bestFit="1" customWidth="1"/>
    <col min="28" max="28" width="8.875" bestFit="1" customWidth="1"/>
    <col min="29" max="30" width="9.375" bestFit="1" customWidth="1"/>
    <col min="31" max="31" width="8.875" bestFit="1" customWidth="1"/>
    <col min="32" max="33" width="9.375" bestFit="1" customWidth="1"/>
    <col min="34" max="34" width="8.875" bestFit="1" customWidth="1"/>
    <col min="35" max="36" width="9.375" bestFit="1" customWidth="1"/>
    <col min="37" max="37" width="8.875" bestFit="1" customWidth="1"/>
  </cols>
  <sheetData>
    <row r="1" spans="1:9" s="1" customFormat="1" x14ac:dyDescent="0.25">
      <c r="A1" s="36" t="s">
        <v>134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70" t="s">
        <v>129</v>
      </c>
      <c r="B3" s="70" t="s">
        <v>126</v>
      </c>
    </row>
    <row r="4" spans="1:9" x14ac:dyDescent="0.25">
      <c r="A4" s="70" t="s">
        <v>127</v>
      </c>
      <c r="B4">
        <v>320</v>
      </c>
      <c r="C4">
        <v>321</v>
      </c>
      <c r="D4">
        <v>322</v>
      </c>
      <c r="E4">
        <v>323</v>
      </c>
      <c r="F4">
        <v>324</v>
      </c>
      <c r="G4">
        <v>325</v>
      </c>
      <c r="H4">
        <v>326</v>
      </c>
      <c r="I4" t="s">
        <v>128</v>
      </c>
    </row>
    <row r="5" spans="1:9" x14ac:dyDescent="0.25">
      <c r="A5" s="4" t="s">
        <v>88</v>
      </c>
      <c r="B5" s="71">
        <v>1</v>
      </c>
      <c r="C5" s="71"/>
      <c r="D5" s="71"/>
      <c r="E5" s="71"/>
      <c r="F5" s="71"/>
      <c r="G5" s="71"/>
      <c r="H5" s="71"/>
      <c r="I5" s="71">
        <v>1</v>
      </c>
    </row>
    <row r="6" spans="1:9" x14ac:dyDescent="0.25">
      <c r="A6" s="4" t="s">
        <v>75</v>
      </c>
      <c r="B6" s="71">
        <v>1</v>
      </c>
      <c r="C6" s="71"/>
      <c r="D6" s="71"/>
      <c r="E6" s="71"/>
      <c r="F6" s="71"/>
      <c r="G6" s="71"/>
      <c r="H6" s="71"/>
      <c r="I6" s="71">
        <v>1</v>
      </c>
    </row>
    <row r="7" spans="1:9" x14ac:dyDescent="0.25">
      <c r="A7" s="4" t="s">
        <v>93</v>
      </c>
      <c r="B7" s="71"/>
      <c r="C7" s="71"/>
      <c r="D7" s="71"/>
      <c r="E7" s="71">
        <v>1</v>
      </c>
      <c r="F7" s="71"/>
      <c r="G7" s="71"/>
      <c r="H7" s="71"/>
      <c r="I7" s="71">
        <v>1</v>
      </c>
    </row>
    <row r="8" spans="1:9" x14ac:dyDescent="0.25">
      <c r="A8" s="4" t="s">
        <v>73</v>
      </c>
      <c r="B8" s="71">
        <v>1</v>
      </c>
      <c r="C8" s="71">
        <v>1</v>
      </c>
      <c r="D8" s="71">
        <v>1</v>
      </c>
      <c r="E8" s="71">
        <v>1</v>
      </c>
      <c r="F8" s="71">
        <v>1</v>
      </c>
      <c r="G8" s="71">
        <v>1</v>
      </c>
      <c r="H8" s="71">
        <v>1</v>
      </c>
      <c r="I8" s="71">
        <v>7</v>
      </c>
    </row>
    <row r="9" spans="1:9" x14ac:dyDescent="0.25">
      <c r="A9" s="4" t="s">
        <v>118</v>
      </c>
      <c r="B9" s="71">
        <v>1</v>
      </c>
      <c r="C9" s="71">
        <v>1</v>
      </c>
      <c r="D9" s="71">
        <v>1</v>
      </c>
      <c r="E9" s="71">
        <v>1</v>
      </c>
      <c r="F9" s="71"/>
      <c r="G9" s="71">
        <v>1</v>
      </c>
      <c r="H9" s="71">
        <v>1</v>
      </c>
      <c r="I9" s="71">
        <v>6</v>
      </c>
    </row>
    <row r="10" spans="1:9" x14ac:dyDescent="0.25">
      <c r="A10" s="4" t="s">
        <v>82</v>
      </c>
      <c r="B10" s="71"/>
      <c r="C10" s="71">
        <v>1</v>
      </c>
      <c r="D10" s="71"/>
      <c r="E10" s="71"/>
      <c r="F10" s="71"/>
      <c r="G10" s="71"/>
      <c r="H10" s="71"/>
      <c r="I10" s="71">
        <v>1</v>
      </c>
    </row>
    <row r="11" spans="1:9" x14ac:dyDescent="0.25">
      <c r="A11" s="4" t="s">
        <v>123</v>
      </c>
      <c r="B11" s="71"/>
      <c r="C11" s="71">
        <v>1</v>
      </c>
      <c r="D11" s="71">
        <v>1</v>
      </c>
      <c r="E11" s="71">
        <v>1</v>
      </c>
      <c r="F11" s="71"/>
      <c r="G11" s="71"/>
      <c r="H11" s="71"/>
      <c r="I11" s="71">
        <v>3</v>
      </c>
    </row>
    <row r="12" spans="1:9" x14ac:dyDescent="0.25">
      <c r="A12" s="4" t="s">
        <v>90</v>
      </c>
      <c r="B12" s="71">
        <v>1</v>
      </c>
      <c r="C12" s="71">
        <v>1</v>
      </c>
      <c r="D12" s="71">
        <v>1</v>
      </c>
      <c r="E12" s="71"/>
      <c r="F12" s="71"/>
      <c r="G12" s="71"/>
      <c r="H12" s="71"/>
      <c r="I12" s="71">
        <v>3</v>
      </c>
    </row>
    <row r="13" spans="1:9" x14ac:dyDescent="0.25">
      <c r="A13" s="4" t="s">
        <v>86</v>
      </c>
      <c r="B13" s="71"/>
      <c r="C13" s="71"/>
      <c r="D13" s="71">
        <v>1</v>
      </c>
      <c r="E13" s="71"/>
      <c r="F13" s="71"/>
      <c r="G13" s="71"/>
      <c r="H13" s="71"/>
      <c r="I13" s="71">
        <v>1</v>
      </c>
    </row>
    <row r="14" spans="1:9" x14ac:dyDescent="0.25">
      <c r="A14" s="4" t="s">
        <v>84</v>
      </c>
      <c r="B14" s="71"/>
      <c r="C14" s="71">
        <v>1</v>
      </c>
      <c r="D14" s="71"/>
      <c r="E14" s="71"/>
      <c r="F14" s="71"/>
      <c r="G14" s="71"/>
      <c r="H14" s="71"/>
      <c r="I14" s="71">
        <v>1</v>
      </c>
    </row>
    <row r="15" spans="1:9" x14ac:dyDescent="0.25">
      <c r="A15" s="4" t="s">
        <v>80</v>
      </c>
      <c r="B15" s="71">
        <v>1</v>
      </c>
      <c r="C15" s="71"/>
      <c r="D15" s="71"/>
      <c r="E15" s="71"/>
      <c r="F15" s="71"/>
      <c r="G15" s="71"/>
      <c r="H15" s="71"/>
      <c r="I15" s="71">
        <v>1</v>
      </c>
    </row>
    <row r="16" spans="1:9" x14ac:dyDescent="0.25">
      <c r="A16" s="4" t="s">
        <v>95</v>
      </c>
      <c r="B16" s="71"/>
      <c r="C16" s="71"/>
      <c r="D16" s="71"/>
      <c r="E16" s="71">
        <v>1</v>
      </c>
      <c r="F16" s="71"/>
      <c r="G16" s="71"/>
      <c r="H16" s="71"/>
      <c r="I16" s="71">
        <v>1</v>
      </c>
    </row>
    <row r="17" spans="1:9" x14ac:dyDescent="0.25">
      <c r="A17" s="4" t="s">
        <v>78</v>
      </c>
      <c r="B17" s="71"/>
      <c r="C17" s="71">
        <v>1</v>
      </c>
      <c r="D17" s="71"/>
      <c r="E17" s="71"/>
      <c r="F17" s="71">
        <v>1</v>
      </c>
      <c r="G17" s="71"/>
      <c r="H17" s="71"/>
      <c r="I17" s="71">
        <v>2</v>
      </c>
    </row>
    <row r="18" spans="1:9" x14ac:dyDescent="0.25">
      <c r="A18" s="4" t="s">
        <v>128</v>
      </c>
      <c r="B18" s="71">
        <v>6</v>
      </c>
      <c r="C18" s="71">
        <v>7</v>
      </c>
      <c r="D18" s="71">
        <v>5</v>
      </c>
      <c r="E18" s="71">
        <v>5</v>
      </c>
      <c r="F18" s="71">
        <v>2</v>
      </c>
      <c r="G18" s="71">
        <v>2</v>
      </c>
      <c r="H18" s="71">
        <v>2</v>
      </c>
      <c r="I18" s="71">
        <v>29</v>
      </c>
    </row>
  </sheetData>
  <sheetProtection sheet="1" objects="1" scenarios="1" sort="0" pivotTables="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topLeftCell="A3" workbookViewId="0">
      <selection activeCell="A3" sqref="A3:H40"/>
    </sheetView>
  </sheetViews>
  <sheetFormatPr defaultColWidth="11" defaultRowHeight="15.75" x14ac:dyDescent="0.25"/>
  <cols>
    <col min="1" max="2" width="18.125" customWidth="1"/>
    <col min="4" max="5" width="11.625" bestFit="1" customWidth="1"/>
    <col min="6" max="6" width="12.125" customWidth="1"/>
    <col min="7" max="7" width="14.125" customWidth="1"/>
    <col min="8" max="8" width="10" style="5" customWidth="1"/>
    <col min="10" max="10" width="11.625" customWidth="1"/>
  </cols>
  <sheetData>
    <row r="1" spans="1:51" s="35" customFormat="1" x14ac:dyDescent="0.25">
      <c r="A1" s="61" t="s">
        <v>69</v>
      </c>
      <c r="B1" s="60"/>
      <c r="C1" s="60"/>
      <c r="D1" s="60"/>
      <c r="E1" s="60"/>
      <c r="F1" s="60"/>
      <c r="G1" s="60"/>
      <c r="H1" s="60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51" s="3" customFormat="1" x14ac:dyDescent="0.25">
      <c r="A2" s="3" t="s">
        <v>66</v>
      </c>
      <c r="H2" s="82"/>
      <c r="I2"/>
      <c r="J2" s="59" t="s">
        <v>59</v>
      </c>
      <c r="K2" s="58"/>
      <c r="L2" s="58"/>
      <c r="M2" s="5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</row>
    <row r="3" spans="1:51" x14ac:dyDescent="0.25">
      <c r="A3" s="11" t="s">
        <v>65</v>
      </c>
      <c r="B3" s="11" t="s">
        <v>135</v>
      </c>
      <c r="C3" s="11" t="s">
        <v>0</v>
      </c>
      <c r="D3" s="11" t="s">
        <v>64</v>
      </c>
      <c r="E3" s="11" t="s">
        <v>63</v>
      </c>
      <c r="F3" s="11" t="s">
        <v>62</v>
      </c>
      <c r="G3" s="11" t="s">
        <v>61</v>
      </c>
      <c r="H3" s="65" t="s">
        <v>60</v>
      </c>
      <c r="J3" s="55"/>
      <c r="K3" s="54"/>
      <c r="L3" s="76" t="s">
        <v>0</v>
      </c>
      <c r="M3" s="77"/>
    </row>
    <row r="4" spans="1:51" x14ac:dyDescent="0.25">
      <c r="A4" s="74">
        <v>42371</v>
      </c>
      <c r="B4" s="45" t="str">
        <f t="shared" ref="B4:B40" si="0">IF(A4&lt;&gt;"",TEXT(A4,"DDDD"),"")</f>
        <v>Saturday</v>
      </c>
      <c r="C4" s="42" t="s">
        <v>45</v>
      </c>
      <c r="D4" s="44">
        <v>0.52916666666666667</v>
      </c>
      <c r="E4" s="44">
        <v>0.69652777777777775</v>
      </c>
      <c r="F4" s="43">
        <f t="shared" ref="F4:F40" si="1">E4-D4</f>
        <v>0.16736111111111107</v>
      </c>
      <c r="G4" s="42" t="s">
        <v>56</v>
      </c>
      <c r="H4" s="41" t="s">
        <v>58</v>
      </c>
      <c r="J4" s="55"/>
      <c r="K4" s="54"/>
      <c r="L4" s="56" t="s">
        <v>1</v>
      </c>
      <c r="M4" s="52"/>
    </row>
    <row r="5" spans="1:51" x14ac:dyDescent="0.25">
      <c r="A5" s="74">
        <v>42378</v>
      </c>
      <c r="B5" s="45" t="str">
        <f t="shared" si="0"/>
        <v>Saturday</v>
      </c>
      <c r="C5" s="42" t="s">
        <v>45</v>
      </c>
      <c r="D5" s="44">
        <v>0.58333333333333337</v>
      </c>
      <c r="E5" s="44">
        <v>0.70833333333333337</v>
      </c>
      <c r="F5" s="43">
        <f t="shared" si="1"/>
        <v>0.125</v>
      </c>
      <c r="G5" s="42" t="s">
        <v>56</v>
      </c>
      <c r="H5" s="41" t="s">
        <v>57</v>
      </c>
      <c r="J5" s="55"/>
      <c r="K5" s="54"/>
      <c r="L5" s="52" t="s">
        <v>46</v>
      </c>
      <c r="M5" s="52"/>
    </row>
    <row r="6" spans="1:51" x14ac:dyDescent="0.25">
      <c r="A6" s="74">
        <v>42381</v>
      </c>
      <c r="B6" s="45" t="str">
        <f t="shared" si="0"/>
        <v>Tuesday</v>
      </c>
      <c r="C6" s="42" t="s">
        <v>46</v>
      </c>
      <c r="D6" s="44">
        <v>0.79166666666666663</v>
      </c>
      <c r="E6" s="44">
        <v>0.91666666666666663</v>
      </c>
      <c r="F6" s="43">
        <f t="shared" si="1"/>
        <v>0.125</v>
      </c>
      <c r="G6" s="42" t="s">
        <v>56</v>
      </c>
      <c r="H6" s="41" t="s">
        <v>58</v>
      </c>
      <c r="J6" s="94" t="s">
        <v>61</v>
      </c>
      <c r="K6" s="54"/>
      <c r="L6" s="52" t="s">
        <v>45</v>
      </c>
      <c r="M6" s="52"/>
    </row>
    <row r="7" spans="1:51" x14ac:dyDescent="0.25">
      <c r="A7" s="74">
        <v>42391</v>
      </c>
      <c r="B7" s="45" t="str">
        <f t="shared" si="0"/>
        <v>Friday</v>
      </c>
      <c r="C7" s="42" t="s">
        <v>2</v>
      </c>
      <c r="D7" s="44">
        <v>0.79166666666666663</v>
      </c>
      <c r="E7" s="44">
        <v>0.91666666666666663</v>
      </c>
      <c r="F7" s="43">
        <f t="shared" si="1"/>
        <v>0.125</v>
      </c>
      <c r="G7" s="42" t="s">
        <v>56</v>
      </c>
      <c r="H7" s="41" t="s">
        <v>58</v>
      </c>
      <c r="J7" s="56" t="s">
        <v>56</v>
      </c>
      <c r="K7" s="54"/>
      <c r="L7" s="52" t="s">
        <v>44</v>
      </c>
      <c r="M7" s="52"/>
    </row>
    <row r="8" spans="1:51" x14ac:dyDescent="0.25">
      <c r="A8" s="74">
        <v>42392</v>
      </c>
      <c r="B8" s="45" t="str">
        <f t="shared" si="0"/>
        <v>Saturday</v>
      </c>
      <c r="C8" s="42" t="s">
        <v>45</v>
      </c>
      <c r="D8" s="44">
        <v>0.41666666666666669</v>
      </c>
      <c r="E8" s="44">
        <v>0.45833333333333331</v>
      </c>
      <c r="F8" s="43">
        <f t="shared" si="1"/>
        <v>4.166666666666663E-2</v>
      </c>
      <c r="G8" s="42" t="s">
        <v>56</v>
      </c>
      <c r="H8" s="41" t="s">
        <v>58</v>
      </c>
      <c r="J8" s="52" t="s">
        <v>55</v>
      </c>
      <c r="K8" s="54"/>
      <c r="L8" s="52" t="s">
        <v>3</v>
      </c>
      <c r="M8" s="52"/>
    </row>
    <row r="9" spans="1:51" x14ac:dyDescent="0.25">
      <c r="A9" s="74">
        <v>42395</v>
      </c>
      <c r="B9" s="45" t="str">
        <f t="shared" si="0"/>
        <v>Tuesday</v>
      </c>
      <c r="C9" s="42" t="s">
        <v>46</v>
      </c>
      <c r="D9" s="44">
        <v>0.79166666666666663</v>
      </c>
      <c r="E9" s="44">
        <v>0.91666666666666663</v>
      </c>
      <c r="F9" s="43">
        <f t="shared" si="1"/>
        <v>0.125</v>
      </c>
      <c r="G9" s="42" t="s">
        <v>56</v>
      </c>
      <c r="H9" s="41" t="s">
        <v>58</v>
      </c>
      <c r="J9" s="53" t="s">
        <v>54</v>
      </c>
      <c r="K9" s="54"/>
      <c r="L9" s="52" t="s">
        <v>47</v>
      </c>
      <c r="M9" s="52"/>
    </row>
    <row r="10" spans="1:51" x14ac:dyDescent="0.25">
      <c r="A10" s="74">
        <v>42396</v>
      </c>
      <c r="B10" s="45" t="str">
        <f t="shared" si="0"/>
        <v>Wednesday</v>
      </c>
      <c r="C10" s="42" t="s">
        <v>44</v>
      </c>
      <c r="D10" s="44">
        <v>0.79166666666666663</v>
      </c>
      <c r="E10" s="44">
        <v>0.91666666666666663</v>
      </c>
      <c r="F10" s="43">
        <f t="shared" si="1"/>
        <v>0.125</v>
      </c>
      <c r="G10" s="42" t="s">
        <v>55</v>
      </c>
      <c r="H10" s="41" t="s">
        <v>57</v>
      </c>
      <c r="J10" s="55"/>
      <c r="K10" s="54"/>
      <c r="L10" s="52" t="s">
        <v>2</v>
      </c>
      <c r="M10" s="52"/>
    </row>
    <row r="11" spans="1:51" x14ac:dyDescent="0.25">
      <c r="A11" s="74">
        <v>42396</v>
      </c>
      <c r="B11" s="45" t="str">
        <f t="shared" si="0"/>
        <v>Wednesday</v>
      </c>
      <c r="C11" s="42" t="s">
        <v>47</v>
      </c>
      <c r="D11" s="44">
        <v>0.91666666666666663</v>
      </c>
      <c r="E11" s="44">
        <v>0.95833333333333337</v>
      </c>
      <c r="F11" s="43">
        <f t="shared" si="1"/>
        <v>4.1666666666666741E-2</v>
      </c>
      <c r="G11" s="42" t="s">
        <v>54</v>
      </c>
      <c r="H11" s="41" t="s">
        <v>58</v>
      </c>
      <c r="J11" s="55"/>
      <c r="K11" s="54"/>
      <c r="L11" s="53" t="s">
        <v>43</v>
      </c>
      <c r="M11" s="77"/>
    </row>
    <row r="12" spans="1:51" x14ac:dyDescent="0.25">
      <c r="A12" s="74">
        <v>42397</v>
      </c>
      <c r="B12" s="45" t="str">
        <f t="shared" si="0"/>
        <v>Thursday</v>
      </c>
      <c r="C12" s="42" t="s">
        <v>47</v>
      </c>
      <c r="D12" s="44">
        <v>0.79166666666666663</v>
      </c>
      <c r="E12" s="44">
        <v>0.91666666666666663</v>
      </c>
      <c r="F12" s="43">
        <f t="shared" si="1"/>
        <v>0.125</v>
      </c>
      <c r="G12" s="42" t="s">
        <v>54</v>
      </c>
      <c r="H12" s="41" t="s">
        <v>58</v>
      </c>
      <c r="J12" s="78"/>
      <c r="K12" s="79"/>
      <c r="L12" s="79"/>
      <c r="M12" s="80"/>
    </row>
    <row r="13" spans="1:51" x14ac:dyDescent="0.25">
      <c r="A13" s="74">
        <v>42399</v>
      </c>
      <c r="B13" s="45" t="str">
        <f t="shared" si="0"/>
        <v>Saturday</v>
      </c>
      <c r="C13" s="42" t="s">
        <v>45</v>
      </c>
      <c r="D13" s="44">
        <v>0.41666666666666669</v>
      </c>
      <c r="E13" s="44">
        <v>0.47916666666666669</v>
      </c>
      <c r="F13" s="43">
        <f t="shared" si="1"/>
        <v>6.25E-2</v>
      </c>
      <c r="G13" s="42" t="s">
        <v>56</v>
      </c>
      <c r="H13" s="41" t="s">
        <v>58</v>
      </c>
    </row>
    <row r="14" spans="1:51" x14ac:dyDescent="0.25">
      <c r="A14" s="74">
        <v>42402</v>
      </c>
      <c r="B14" s="45" t="str">
        <f t="shared" si="0"/>
        <v>Tuesday</v>
      </c>
      <c r="C14" s="42" t="s">
        <v>46</v>
      </c>
      <c r="D14" s="44">
        <v>0.79166666666666663</v>
      </c>
      <c r="E14" s="44">
        <v>0.95833333333333337</v>
      </c>
      <c r="F14" s="43">
        <f t="shared" si="1"/>
        <v>0.16666666666666674</v>
      </c>
      <c r="G14" s="42" t="s">
        <v>56</v>
      </c>
      <c r="H14" s="41" t="s">
        <v>58</v>
      </c>
    </row>
    <row r="15" spans="1:51" x14ac:dyDescent="0.25">
      <c r="A15" s="74">
        <v>42405</v>
      </c>
      <c r="B15" s="45" t="str">
        <f t="shared" si="0"/>
        <v>Friday</v>
      </c>
      <c r="C15" s="42" t="s">
        <v>2</v>
      </c>
      <c r="D15" s="44">
        <v>0.79166666666666663</v>
      </c>
      <c r="E15" s="44">
        <v>0.91666666666666663</v>
      </c>
      <c r="F15" s="43">
        <f t="shared" si="1"/>
        <v>0.125</v>
      </c>
      <c r="G15" s="42" t="s">
        <v>56</v>
      </c>
      <c r="H15" s="41" t="s">
        <v>58</v>
      </c>
    </row>
    <row r="16" spans="1:51" x14ac:dyDescent="0.25">
      <c r="A16" s="74">
        <v>42410</v>
      </c>
      <c r="B16" s="45" t="str">
        <f t="shared" si="0"/>
        <v>Wednesday</v>
      </c>
      <c r="C16" s="42" t="s">
        <v>44</v>
      </c>
      <c r="D16" s="44">
        <v>0.79166666666666663</v>
      </c>
      <c r="E16" s="44">
        <v>0.91666666666666663</v>
      </c>
      <c r="F16" s="43">
        <f t="shared" si="1"/>
        <v>0.125</v>
      </c>
      <c r="G16" s="42" t="s">
        <v>56</v>
      </c>
      <c r="H16" s="41" t="s">
        <v>58</v>
      </c>
    </row>
    <row r="17" spans="1:15" x14ac:dyDescent="0.25">
      <c r="A17" s="74">
        <v>42410</v>
      </c>
      <c r="B17" s="45" t="str">
        <f t="shared" si="0"/>
        <v>Wednesday</v>
      </c>
      <c r="C17" s="42" t="s">
        <v>44</v>
      </c>
      <c r="D17" s="44">
        <v>0.91666666666666663</v>
      </c>
      <c r="E17" s="44">
        <v>0.95833333333333337</v>
      </c>
      <c r="F17" s="43">
        <f t="shared" si="1"/>
        <v>4.1666666666666741E-2</v>
      </c>
      <c r="G17" s="42" t="s">
        <v>55</v>
      </c>
      <c r="H17" s="41" t="s">
        <v>57</v>
      </c>
    </row>
    <row r="18" spans="1:15" x14ac:dyDescent="0.25">
      <c r="A18" s="74">
        <v>42416</v>
      </c>
      <c r="B18" s="45" t="str">
        <f t="shared" si="0"/>
        <v>Tuesday</v>
      </c>
      <c r="C18" s="42" t="s">
        <v>46</v>
      </c>
      <c r="D18" s="44">
        <v>0.79166666666666663</v>
      </c>
      <c r="E18" s="44">
        <v>0.91666666666666663</v>
      </c>
      <c r="F18" s="43">
        <f t="shared" si="1"/>
        <v>0.125</v>
      </c>
      <c r="G18" s="42" t="s">
        <v>54</v>
      </c>
      <c r="H18" s="41" t="s">
        <v>57</v>
      </c>
    </row>
    <row r="19" spans="1:15" x14ac:dyDescent="0.25">
      <c r="A19" s="74">
        <v>42423</v>
      </c>
      <c r="B19" s="45" t="str">
        <f t="shared" si="0"/>
        <v>Tuesday</v>
      </c>
      <c r="C19" s="42" t="s">
        <v>46</v>
      </c>
      <c r="D19" s="44">
        <v>0.91666666666666663</v>
      </c>
      <c r="E19" s="44">
        <v>0.95833333333333337</v>
      </c>
      <c r="F19" s="43">
        <f t="shared" si="1"/>
        <v>4.1666666666666741E-2</v>
      </c>
      <c r="G19" s="42" t="s">
        <v>54</v>
      </c>
      <c r="H19" s="41" t="s">
        <v>58</v>
      </c>
      <c r="J19" s="8" t="s">
        <v>53</v>
      </c>
      <c r="K19" s="15"/>
      <c r="L19" s="15"/>
      <c r="M19" s="15"/>
      <c r="N19" s="15"/>
      <c r="O19" s="51"/>
    </row>
    <row r="20" spans="1:15" x14ac:dyDescent="0.25">
      <c r="A20" s="74">
        <v>42427</v>
      </c>
      <c r="B20" s="45" t="str">
        <f t="shared" si="0"/>
        <v>Saturday</v>
      </c>
      <c r="C20" s="42" t="s">
        <v>45</v>
      </c>
      <c r="D20" s="44">
        <v>0.58333333333333337</v>
      </c>
      <c r="E20" s="44">
        <v>0.70833333333333337</v>
      </c>
      <c r="F20" s="43">
        <f t="shared" si="1"/>
        <v>0.125</v>
      </c>
      <c r="G20" s="42" t="s">
        <v>56</v>
      </c>
      <c r="H20" s="41" t="s">
        <v>58</v>
      </c>
      <c r="J20" s="50" t="s">
        <v>52</v>
      </c>
      <c r="K20" s="48" t="s">
        <v>51</v>
      </c>
      <c r="L20" s="49" t="s">
        <v>50</v>
      </c>
      <c r="M20" s="48" t="s">
        <v>49</v>
      </c>
      <c r="N20" s="48" t="s">
        <v>16</v>
      </c>
      <c r="O20" s="47" t="s">
        <v>48</v>
      </c>
    </row>
    <row r="21" spans="1:15" x14ac:dyDescent="0.25">
      <c r="A21" s="74">
        <v>42432</v>
      </c>
      <c r="B21" s="45" t="str">
        <f t="shared" si="0"/>
        <v>Thursday</v>
      </c>
      <c r="C21" s="42" t="s">
        <v>47</v>
      </c>
      <c r="D21" s="44">
        <v>0.70833333333333337</v>
      </c>
      <c r="E21" s="44">
        <v>0.875</v>
      </c>
      <c r="F21" s="43">
        <f t="shared" si="1"/>
        <v>0.16666666666666663</v>
      </c>
      <c r="G21" s="42" t="s">
        <v>56</v>
      </c>
      <c r="H21" s="41" t="s">
        <v>58</v>
      </c>
      <c r="J21" s="46" t="s">
        <v>1</v>
      </c>
      <c r="K21" s="46" t="s">
        <v>1</v>
      </c>
      <c r="L21" s="46" t="s">
        <v>1</v>
      </c>
      <c r="M21" s="46" t="s">
        <v>1</v>
      </c>
      <c r="N21" s="46" t="s">
        <v>1</v>
      </c>
      <c r="O21" s="46" t="s">
        <v>1</v>
      </c>
    </row>
    <row r="22" spans="1:15" x14ac:dyDescent="0.25">
      <c r="A22" s="74">
        <v>42441</v>
      </c>
      <c r="B22" s="45" t="str">
        <f t="shared" si="0"/>
        <v>Saturday</v>
      </c>
      <c r="C22" s="42" t="s">
        <v>45</v>
      </c>
      <c r="D22" s="44">
        <v>0.58333333333333337</v>
      </c>
      <c r="E22" s="44">
        <v>0.70833333333333337</v>
      </c>
      <c r="F22" s="43">
        <f t="shared" si="1"/>
        <v>0.125</v>
      </c>
      <c r="G22" s="42" t="s">
        <v>56</v>
      </c>
      <c r="H22" s="41" t="s">
        <v>58</v>
      </c>
      <c r="J22" s="46" t="s">
        <v>3</v>
      </c>
      <c r="K22" s="46" t="s">
        <v>46</v>
      </c>
      <c r="L22" s="46" t="s">
        <v>44</v>
      </c>
      <c r="M22" s="46" t="s">
        <v>47</v>
      </c>
      <c r="N22" s="46" t="s">
        <v>2</v>
      </c>
      <c r="O22" s="46" t="s">
        <v>45</v>
      </c>
    </row>
    <row r="23" spans="1:15" x14ac:dyDescent="0.25">
      <c r="A23" s="74">
        <v>42445</v>
      </c>
      <c r="B23" s="45" t="str">
        <f t="shared" si="0"/>
        <v>Wednesday</v>
      </c>
      <c r="C23" s="42" t="s">
        <v>44</v>
      </c>
      <c r="D23" s="44">
        <v>0.875</v>
      </c>
      <c r="E23" s="44">
        <v>0.95833333333333337</v>
      </c>
      <c r="F23" s="43">
        <f t="shared" si="1"/>
        <v>8.333333333333337E-2</v>
      </c>
      <c r="G23" s="42" t="s">
        <v>56</v>
      </c>
      <c r="H23" s="41" t="s">
        <v>58</v>
      </c>
      <c r="J23" s="46"/>
      <c r="K23" s="46"/>
      <c r="L23" s="46"/>
      <c r="M23" s="46"/>
      <c r="N23" s="46"/>
      <c r="O23" s="46"/>
    </row>
    <row r="24" spans="1:15" x14ac:dyDescent="0.25">
      <c r="A24" s="74">
        <v>42448</v>
      </c>
      <c r="B24" s="45" t="str">
        <f t="shared" si="0"/>
        <v>Saturday</v>
      </c>
      <c r="C24" s="42" t="s">
        <v>45</v>
      </c>
      <c r="D24" s="44">
        <v>0.58333333333333337</v>
      </c>
      <c r="E24" s="44">
        <v>0.70833333333333337</v>
      </c>
      <c r="F24" s="43">
        <f t="shared" si="1"/>
        <v>0.125</v>
      </c>
      <c r="G24" s="42" t="s">
        <v>56</v>
      </c>
      <c r="H24" s="41" t="s">
        <v>58</v>
      </c>
    </row>
    <row r="25" spans="1:15" x14ac:dyDescent="0.25">
      <c r="A25" s="74">
        <v>42460</v>
      </c>
      <c r="B25" s="45" t="str">
        <f t="shared" si="0"/>
        <v>Thursday</v>
      </c>
      <c r="C25" s="42" t="s">
        <v>47</v>
      </c>
      <c r="D25" s="44">
        <v>0.625</v>
      </c>
      <c r="E25" s="44">
        <v>0.70833333333333337</v>
      </c>
      <c r="F25" s="43">
        <f t="shared" si="1"/>
        <v>8.333333333333337E-2</v>
      </c>
      <c r="G25" s="42" t="s">
        <v>56</v>
      </c>
      <c r="H25" s="41" t="s">
        <v>58</v>
      </c>
    </row>
    <row r="26" spans="1:15" x14ac:dyDescent="0.25">
      <c r="A26" s="74">
        <v>42461</v>
      </c>
      <c r="B26" s="45" t="str">
        <f t="shared" si="0"/>
        <v>Friday</v>
      </c>
      <c r="C26" s="42" t="s">
        <v>2</v>
      </c>
      <c r="D26" s="44">
        <v>0.79166666666666663</v>
      </c>
      <c r="E26" s="44">
        <v>0.95833333333333337</v>
      </c>
      <c r="F26" s="43">
        <f t="shared" si="1"/>
        <v>0.16666666666666674</v>
      </c>
      <c r="G26" s="42" t="s">
        <v>56</v>
      </c>
      <c r="H26" s="41" t="s">
        <v>58</v>
      </c>
    </row>
    <row r="27" spans="1:15" x14ac:dyDescent="0.25">
      <c r="A27" s="74">
        <v>42483</v>
      </c>
      <c r="B27" s="45" t="str">
        <f t="shared" si="0"/>
        <v>Saturday</v>
      </c>
      <c r="C27" s="42" t="s">
        <v>46</v>
      </c>
      <c r="D27" s="44">
        <v>0.58333333333333337</v>
      </c>
      <c r="E27" s="44">
        <v>0.625</v>
      </c>
      <c r="F27" s="43">
        <f t="shared" si="1"/>
        <v>4.166666666666663E-2</v>
      </c>
      <c r="G27" s="42" t="s">
        <v>56</v>
      </c>
      <c r="H27" s="41" t="s">
        <v>58</v>
      </c>
    </row>
    <row r="28" spans="1:15" x14ac:dyDescent="0.25">
      <c r="A28" s="74">
        <v>42483</v>
      </c>
      <c r="B28" s="45" t="str">
        <f t="shared" si="0"/>
        <v>Saturday</v>
      </c>
      <c r="C28" s="42" t="s">
        <v>44</v>
      </c>
      <c r="D28" s="44">
        <v>0.625</v>
      </c>
      <c r="E28" s="44">
        <v>0.70833333333333337</v>
      </c>
      <c r="F28" s="43">
        <f t="shared" si="1"/>
        <v>8.333333333333337E-2</v>
      </c>
      <c r="G28" s="42" t="s">
        <v>55</v>
      </c>
      <c r="H28" s="41" t="s">
        <v>57</v>
      </c>
    </row>
    <row r="29" spans="1:15" x14ac:dyDescent="0.25">
      <c r="A29" s="74">
        <v>42486</v>
      </c>
      <c r="B29" s="45" t="str">
        <f t="shared" si="0"/>
        <v>Tuesday</v>
      </c>
      <c r="C29" s="42" t="s">
        <v>46</v>
      </c>
      <c r="D29" s="44">
        <v>0.70833333333333337</v>
      </c>
      <c r="E29" s="44">
        <v>0.875</v>
      </c>
      <c r="F29" s="43">
        <f t="shared" si="1"/>
        <v>0.16666666666666663</v>
      </c>
      <c r="G29" s="42" t="s">
        <v>56</v>
      </c>
      <c r="H29" s="41" t="s">
        <v>58</v>
      </c>
    </row>
    <row r="30" spans="1:15" x14ac:dyDescent="0.25">
      <c r="A30" s="74">
        <v>42486</v>
      </c>
      <c r="B30" s="45" t="str">
        <f t="shared" si="0"/>
        <v>Tuesday</v>
      </c>
      <c r="C30" s="42" t="s">
        <v>44</v>
      </c>
      <c r="D30" s="44">
        <v>0.625</v>
      </c>
      <c r="E30" s="44">
        <v>0.70833333333333337</v>
      </c>
      <c r="F30" s="43">
        <f t="shared" si="1"/>
        <v>8.333333333333337E-2</v>
      </c>
      <c r="G30" s="42" t="s">
        <v>55</v>
      </c>
      <c r="H30" s="41" t="s">
        <v>57</v>
      </c>
    </row>
    <row r="31" spans="1:15" x14ac:dyDescent="0.25">
      <c r="A31" s="74">
        <v>42486</v>
      </c>
      <c r="B31" s="45" t="str">
        <f t="shared" si="0"/>
        <v>Tuesday</v>
      </c>
      <c r="C31" s="42" t="s">
        <v>44</v>
      </c>
      <c r="D31" s="44">
        <v>0.875</v>
      </c>
      <c r="E31" s="44">
        <v>0.95833333333333337</v>
      </c>
      <c r="F31" s="43">
        <f t="shared" si="1"/>
        <v>8.333333333333337E-2</v>
      </c>
      <c r="G31" s="42" t="s">
        <v>55</v>
      </c>
      <c r="H31" s="41" t="s">
        <v>57</v>
      </c>
    </row>
    <row r="32" spans="1:15" x14ac:dyDescent="0.25">
      <c r="A32" s="74">
        <v>42487</v>
      </c>
      <c r="B32" s="45" t="str">
        <f t="shared" si="0"/>
        <v>Wednesday</v>
      </c>
      <c r="C32" s="42" t="s">
        <v>44</v>
      </c>
      <c r="D32" s="44">
        <v>0.79166666666666663</v>
      </c>
      <c r="E32" s="44">
        <v>0.875</v>
      </c>
      <c r="F32" s="43">
        <f t="shared" si="1"/>
        <v>8.333333333333337E-2</v>
      </c>
      <c r="G32" s="42" t="s">
        <v>55</v>
      </c>
      <c r="H32" s="41" t="s">
        <v>57</v>
      </c>
    </row>
    <row r="33" spans="1:8" x14ac:dyDescent="0.25">
      <c r="A33" s="74">
        <v>42487</v>
      </c>
      <c r="B33" s="45" t="str">
        <f t="shared" si="0"/>
        <v>Wednesday</v>
      </c>
      <c r="C33" s="42" t="s">
        <v>3</v>
      </c>
      <c r="D33" s="44">
        <v>0.875</v>
      </c>
      <c r="E33" s="44">
        <v>0.95833333333333337</v>
      </c>
      <c r="F33" s="43">
        <f t="shared" si="1"/>
        <v>8.333333333333337E-2</v>
      </c>
      <c r="G33" s="42" t="s">
        <v>56</v>
      </c>
      <c r="H33" s="41" t="s">
        <v>58</v>
      </c>
    </row>
    <row r="34" spans="1:8" x14ac:dyDescent="0.25">
      <c r="A34" s="74">
        <v>42501</v>
      </c>
      <c r="B34" s="45" t="str">
        <f t="shared" si="0"/>
        <v>Wednesday</v>
      </c>
      <c r="C34" s="42" t="s">
        <v>44</v>
      </c>
      <c r="D34" s="44">
        <v>0.66666666666666663</v>
      </c>
      <c r="E34" s="44">
        <v>0.75</v>
      </c>
      <c r="F34" s="43">
        <f t="shared" si="1"/>
        <v>8.333333333333337E-2</v>
      </c>
      <c r="G34" s="42" t="s">
        <v>55</v>
      </c>
      <c r="H34" s="41" t="s">
        <v>57</v>
      </c>
    </row>
    <row r="35" spans="1:8" x14ac:dyDescent="0.25">
      <c r="A35" s="74">
        <v>42501</v>
      </c>
      <c r="B35" s="45" t="str">
        <f t="shared" si="0"/>
        <v>Wednesday</v>
      </c>
      <c r="C35" s="42" t="s">
        <v>47</v>
      </c>
      <c r="D35" s="44">
        <v>0.75</v>
      </c>
      <c r="E35" s="44">
        <v>0.875</v>
      </c>
      <c r="F35" s="43">
        <f t="shared" si="1"/>
        <v>0.125</v>
      </c>
      <c r="G35" s="42" t="s">
        <v>56</v>
      </c>
      <c r="H35" s="41" t="s">
        <v>58</v>
      </c>
    </row>
    <row r="36" spans="1:8" x14ac:dyDescent="0.25">
      <c r="A36" s="74">
        <v>42503</v>
      </c>
      <c r="B36" s="45" t="str">
        <f t="shared" si="0"/>
        <v>Friday</v>
      </c>
      <c r="C36" s="42" t="s">
        <v>2</v>
      </c>
      <c r="D36" s="44">
        <v>0.70833333333333337</v>
      </c>
      <c r="E36" s="44">
        <v>0.875</v>
      </c>
      <c r="F36" s="43">
        <f t="shared" si="1"/>
        <v>0.16666666666666663</v>
      </c>
      <c r="G36" s="42" t="s">
        <v>56</v>
      </c>
      <c r="H36" s="41" t="s">
        <v>58</v>
      </c>
    </row>
    <row r="37" spans="1:8" x14ac:dyDescent="0.25">
      <c r="A37" s="74">
        <v>42503</v>
      </c>
      <c r="B37" s="45" t="str">
        <f t="shared" si="0"/>
        <v>Friday</v>
      </c>
      <c r="C37" s="42" t="s">
        <v>44</v>
      </c>
      <c r="D37" s="44">
        <v>0.875</v>
      </c>
      <c r="E37" s="44">
        <v>0.95833333333333337</v>
      </c>
      <c r="F37" s="43">
        <f t="shared" si="1"/>
        <v>8.333333333333337E-2</v>
      </c>
      <c r="G37" s="42" t="s">
        <v>55</v>
      </c>
      <c r="H37" s="41" t="s">
        <v>57</v>
      </c>
    </row>
    <row r="38" spans="1:8" x14ac:dyDescent="0.25">
      <c r="A38" s="74">
        <v>42508</v>
      </c>
      <c r="B38" s="45" t="str">
        <f t="shared" si="0"/>
        <v>Wednesday</v>
      </c>
      <c r="C38" s="42" t="s">
        <v>44</v>
      </c>
      <c r="D38" s="44">
        <v>0.70833333333333337</v>
      </c>
      <c r="E38" s="44">
        <v>0.875</v>
      </c>
      <c r="F38" s="43">
        <f t="shared" si="1"/>
        <v>0.16666666666666663</v>
      </c>
      <c r="G38" s="42" t="s">
        <v>55</v>
      </c>
      <c r="H38" s="41" t="s">
        <v>58</v>
      </c>
    </row>
    <row r="39" spans="1:8" x14ac:dyDescent="0.25">
      <c r="A39" s="74">
        <v>42513</v>
      </c>
      <c r="B39" s="45" t="str">
        <f t="shared" si="0"/>
        <v>Monday</v>
      </c>
      <c r="C39" s="42" t="s">
        <v>3</v>
      </c>
      <c r="D39" s="44">
        <v>0.70833333333333337</v>
      </c>
      <c r="E39" s="44">
        <v>0.875</v>
      </c>
      <c r="F39" s="43">
        <f t="shared" si="1"/>
        <v>0.16666666666666663</v>
      </c>
      <c r="G39" s="42" t="s">
        <v>56</v>
      </c>
      <c r="H39" s="41" t="s">
        <v>58</v>
      </c>
    </row>
    <row r="40" spans="1:8" x14ac:dyDescent="0.25">
      <c r="A40" s="75">
        <v>42520</v>
      </c>
      <c r="B40" s="81" t="str">
        <f t="shared" si="0"/>
        <v>Monday</v>
      </c>
      <c r="C40" s="39" t="s">
        <v>3</v>
      </c>
      <c r="D40" s="95">
        <v>0.625</v>
      </c>
      <c r="E40" s="95">
        <v>0.70833333333333337</v>
      </c>
      <c r="F40" s="40">
        <f t="shared" si="1"/>
        <v>8.333333333333337E-2</v>
      </c>
      <c r="G40" s="39" t="s">
        <v>56</v>
      </c>
      <c r="H40" s="38" t="s">
        <v>58</v>
      </c>
    </row>
  </sheetData>
  <sheetProtection sort="0" pivotTables="0"/>
  <dataValidations count="5">
    <dataValidation type="list" errorStyle="warning" allowBlank="1" showInputMessage="1" showErrorMessage="1" errorTitle="Use drop down list" error="Use drop down list" sqref="G4:G40">
      <formula1>$J$6:$J$9</formula1>
    </dataValidation>
    <dataValidation type="list" allowBlank="1" showInputMessage="1" showErrorMessage="1" sqref="J7:J9">
      <formula1>$J$6:$J$9</formula1>
    </dataValidation>
    <dataValidation type="list" allowBlank="1" showInputMessage="1" showErrorMessage="1" sqref="J21:O23 C31:C40 C4:C29">
      <formula1>$L$4:$L$11</formula1>
    </dataValidation>
    <dataValidation type="list" allowBlank="1" showInputMessage="1" showErrorMessage="1" sqref="H4:H5">
      <formula1>$H$4:$H$5</formula1>
    </dataValidation>
    <dataValidation type="list" allowBlank="1" showInputMessage="1" showErrorMessage="1" sqref="L4:L10">
      <formula1>$C$4:$C$11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opLeftCell="B1" workbookViewId="0">
      <selection activeCell="E16" sqref="E16"/>
    </sheetView>
  </sheetViews>
  <sheetFormatPr defaultColWidth="11" defaultRowHeight="15.75" x14ac:dyDescent="0.25"/>
  <cols>
    <col min="1" max="1" width="18" bestFit="1" customWidth="1"/>
    <col min="2" max="2" width="15.875" bestFit="1" customWidth="1"/>
    <col min="3" max="3" width="7" bestFit="1" customWidth="1"/>
    <col min="4" max="4" width="7.875" bestFit="1" customWidth="1"/>
    <col min="5" max="5" width="7.125" bestFit="1" customWidth="1"/>
    <col min="6" max="6" width="7.375" bestFit="1" customWidth="1"/>
    <col min="7" max="7" width="9.875" bestFit="1" customWidth="1"/>
  </cols>
  <sheetData>
    <row r="3" spans="1:8" x14ac:dyDescent="0.25">
      <c r="A3" s="70" t="s">
        <v>137</v>
      </c>
      <c r="B3" s="70" t="s">
        <v>126</v>
      </c>
    </row>
    <row r="4" spans="1:8" x14ac:dyDescent="0.25">
      <c r="A4" s="70" t="s">
        <v>127</v>
      </c>
      <c r="B4" t="s">
        <v>44</v>
      </c>
      <c r="C4" t="s">
        <v>46</v>
      </c>
      <c r="D4" t="s">
        <v>47</v>
      </c>
      <c r="E4" t="s">
        <v>45</v>
      </c>
      <c r="F4" t="s">
        <v>2</v>
      </c>
      <c r="G4" t="s">
        <v>3</v>
      </c>
      <c r="H4" t="s">
        <v>128</v>
      </c>
    </row>
    <row r="5" spans="1:8" x14ac:dyDescent="0.25">
      <c r="A5" s="4" t="s">
        <v>57</v>
      </c>
      <c r="B5" s="71">
        <v>8</v>
      </c>
      <c r="C5" s="71">
        <v>1</v>
      </c>
      <c r="D5" s="71"/>
      <c r="E5" s="71">
        <v>1</v>
      </c>
      <c r="F5" s="71"/>
      <c r="G5" s="71"/>
      <c r="H5" s="71">
        <v>10</v>
      </c>
    </row>
    <row r="6" spans="1:8" x14ac:dyDescent="0.25">
      <c r="A6" s="4" t="s">
        <v>58</v>
      </c>
      <c r="B6" s="71">
        <v>3</v>
      </c>
      <c r="C6" s="71">
        <v>6</v>
      </c>
      <c r="D6" s="71">
        <v>5</v>
      </c>
      <c r="E6" s="71">
        <v>6</v>
      </c>
      <c r="F6" s="71">
        <v>4</v>
      </c>
      <c r="G6" s="71">
        <v>3</v>
      </c>
      <c r="H6" s="71">
        <v>27</v>
      </c>
    </row>
    <row r="7" spans="1:8" x14ac:dyDescent="0.25">
      <c r="A7" s="4" t="s">
        <v>128</v>
      </c>
      <c r="B7" s="71">
        <v>11</v>
      </c>
      <c r="C7" s="71">
        <v>7</v>
      </c>
      <c r="D7" s="71">
        <v>5</v>
      </c>
      <c r="E7" s="71">
        <v>7</v>
      </c>
      <c r="F7" s="71">
        <v>4</v>
      </c>
      <c r="G7" s="71">
        <v>3</v>
      </c>
      <c r="H7" s="71">
        <v>37</v>
      </c>
    </row>
  </sheetData>
  <sheetProtection sheet="1" objects="1" scenarios="1" sort="0" autoFilter="0" pivotTables="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workbookViewId="0">
      <selection activeCell="I20" sqref="I20"/>
    </sheetView>
  </sheetViews>
  <sheetFormatPr defaultColWidth="11" defaultRowHeight="15.75" x14ac:dyDescent="0.25"/>
  <cols>
    <col min="1" max="1" width="15.625" customWidth="1"/>
    <col min="2" max="2" width="15.875" customWidth="1"/>
    <col min="3" max="3" width="7" customWidth="1"/>
    <col min="4" max="4" width="7.875" customWidth="1"/>
    <col min="5" max="5" width="7.125" customWidth="1"/>
    <col min="6" max="6" width="7.375" customWidth="1"/>
    <col min="7" max="7" width="9.875" customWidth="1"/>
    <col min="8" max="8" width="10.875" customWidth="1"/>
    <col min="9" max="9" width="13.625" bestFit="1" customWidth="1"/>
    <col min="10" max="10" width="12.625" bestFit="1" customWidth="1"/>
    <col min="11" max="11" width="13.625" bestFit="1" customWidth="1"/>
    <col min="12" max="12" width="12.625" bestFit="1" customWidth="1"/>
    <col min="13" max="13" width="13.625" bestFit="1" customWidth="1"/>
    <col min="14" max="14" width="17.125" bestFit="1" customWidth="1"/>
    <col min="15" max="15" width="18.125" bestFit="1" customWidth="1"/>
  </cols>
  <sheetData>
    <row r="3" spans="1:8" x14ac:dyDescent="0.25">
      <c r="A3" s="70" t="s">
        <v>136</v>
      </c>
      <c r="B3" s="70" t="s">
        <v>126</v>
      </c>
      <c r="H3" s="87"/>
    </row>
    <row r="4" spans="1:8" x14ac:dyDescent="0.25">
      <c r="A4" s="70" t="s">
        <v>127</v>
      </c>
      <c r="B4" t="s">
        <v>44</v>
      </c>
      <c r="C4" t="s">
        <v>46</v>
      </c>
      <c r="D4" t="s">
        <v>47</v>
      </c>
      <c r="E4" t="s">
        <v>45</v>
      </c>
      <c r="F4" t="s">
        <v>2</v>
      </c>
      <c r="G4" t="s">
        <v>3</v>
      </c>
      <c r="H4" s="88" t="s">
        <v>128</v>
      </c>
    </row>
    <row r="5" spans="1:8" x14ac:dyDescent="0.25">
      <c r="A5" s="4" t="s">
        <v>54</v>
      </c>
      <c r="B5" s="83"/>
      <c r="C5" s="83">
        <v>2</v>
      </c>
      <c r="D5" s="83">
        <v>2</v>
      </c>
      <c r="E5" s="83"/>
      <c r="F5" s="83"/>
      <c r="G5" s="83"/>
      <c r="H5" s="89">
        <v>4</v>
      </c>
    </row>
    <row r="6" spans="1:8" x14ac:dyDescent="0.25">
      <c r="A6" s="4" t="s">
        <v>55</v>
      </c>
      <c r="B6" s="83">
        <v>9</v>
      </c>
      <c r="C6" s="83"/>
      <c r="D6" s="83"/>
      <c r="E6" s="83"/>
      <c r="F6" s="83"/>
      <c r="G6" s="83"/>
      <c r="H6" s="89">
        <v>9</v>
      </c>
    </row>
    <row r="7" spans="1:8" x14ac:dyDescent="0.25">
      <c r="A7" s="4" t="s">
        <v>56</v>
      </c>
      <c r="B7" s="83">
        <v>2</v>
      </c>
      <c r="C7" s="83">
        <v>4</v>
      </c>
      <c r="D7" s="83">
        <v>3</v>
      </c>
      <c r="E7" s="83">
        <v>8</v>
      </c>
      <c r="F7" s="83">
        <v>4</v>
      </c>
      <c r="G7" s="83">
        <v>3</v>
      </c>
      <c r="H7" s="89">
        <v>24</v>
      </c>
    </row>
    <row r="8" spans="1:8" x14ac:dyDescent="0.25">
      <c r="A8" s="86" t="s">
        <v>128</v>
      </c>
      <c r="B8" s="84">
        <v>11</v>
      </c>
      <c r="C8" s="84">
        <v>6</v>
      </c>
      <c r="D8" s="84">
        <v>5</v>
      </c>
      <c r="E8" s="84">
        <v>8</v>
      </c>
      <c r="F8" s="84">
        <v>4</v>
      </c>
      <c r="G8" s="84">
        <v>3</v>
      </c>
      <c r="H8" s="85">
        <v>37</v>
      </c>
    </row>
  </sheetData>
  <sheetProtection sort="0" pivotTables="0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Lookup tables</vt:lpstr>
      <vt:lpstr>Goal seeking</vt:lpstr>
      <vt:lpstr>Data 1</vt:lpstr>
      <vt:lpstr>Pivot table 1A</vt:lpstr>
      <vt:lpstr>Pivot table 1B</vt:lpstr>
      <vt:lpstr>Pivot table 1C</vt:lpstr>
      <vt:lpstr>Data 2</vt:lpstr>
      <vt:lpstr>Pivot table 2A</vt:lpstr>
      <vt:lpstr>Pivot table 2B</vt:lpstr>
      <vt:lpstr>'Data 1'!Criteria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2016-04-18T23:36:53Z</dcterms:created>
  <dcterms:modified xsi:type="dcterms:W3CDTF">2018-08-15T01:04:40Z</dcterms:modified>
</cp:coreProperties>
</file>